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D:\7. CÁC CÔNG TY TCC\5 E Huong TCC\2022\BC Q1 năm 2022\BC Q1 UBCK\"/>
    </mc:Choice>
  </mc:AlternateContent>
  <xr:revisionPtr revIDLastSave="0" documentId="13_ncr:1_{C9C3BD99-FB37-41CD-83D8-BEAF20DA0A68}" xr6:coauthVersionLast="47" xr6:coauthVersionMax="47" xr10:uidLastSave="{00000000-0000-0000-0000-000000000000}"/>
  <bookViews>
    <workbookView xWindow="-120" yWindow="-120" windowWidth="29040" windowHeight="15840" tabRatio="926" xr2:uid="{00000000-000D-0000-FFFF-FFFF00000000}"/>
  </bookViews>
  <sheets>
    <sheet name="TBia" sheetId="1" r:id="rId1"/>
    <sheet name="BCTCR_06608" sheetId="2" r:id="rId2"/>
    <sheet name="CCTTCR_06609" sheetId="3" r:id="rId3"/>
    <sheet name="BCKQHDR_06610" sheetId="4" r:id="rId4"/>
    <sheet name="BCLCTTRTT_06611" sheetId="5" r:id="rId5"/>
    <sheet name="PLCTTHDMGUTCKHTT_06612" sheetId="6" r:id="rId6"/>
    <sheet name="BCLCTTRGT_06613" sheetId="7" r:id="rId7"/>
    <sheet name="PLCTTHDMGUTCKHGT_06614" sheetId="8" r:id="rId8"/>
    <sheet name="BCTHBDVCSH_06615"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9" l="1"/>
  <c r="E24" i="9"/>
  <c r="F24" i="9"/>
  <c r="G24" i="9"/>
  <c r="H24" i="9"/>
  <c r="I24" i="9"/>
  <c r="J24" i="9"/>
  <c r="C24" i="9"/>
  <c r="I22" i="9"/>
  <c r="E42" i="5" l="1"/>
  <c r="E40" i="5"/>
  <c r="E27" i="5"/>
  <c r="E20" i="5"/>
  <c r="E41" i="5" s="1"/>
  <c r="E46" i="5" s="1"/>
  <c r="E58" i="4"/>
  <c r="E55" i="4"/>
  <c r="E51" i="4"/>
  <c r="E44" i="4"/>
  <c r="E38" i="4"/>
  <c r="E21" i="4"/>
  <c r="E54" i="4" s="1"/>
  <c r="E59" i="4" s="1"/>
  <c r="E65" i="4" s="1"/>
  <c r="D9" i="2"/>
  <c r="E132" i="2"/>
  <c r="E119" i="2"/>
  <c r="E118" i="2"/>
  <c r="E117" i="2" s="1"/>
  <c r="E75" i="2"/>
  <c r="E74" i="2" s="1"/>
  <c r="E137" i="2" s="1"/>
  <c r="E65" i="2"/>
  <c r="E48" i="2"/>
  <c r="E47" i="2" s="1"/>
  <c r="E38" i="2" s="1"/>
  <c r="E28" i="2"/>
  <c r="E9" i="2"/>
  <c r="E8" i="2"/>
  <c r="E7" i="2" s="1"/>
  <c r="E73" i="2" l="1"/>
  <c r="D21" i="9" l="1"/>
  <c r="E21" i="9"/>
  <c r="F21" i="9"/>
  <c r="G21" i="9"/>
  <c r="H21" i="9"/>
  <c r="I21" i="9"/>
  <c r="C21" i="9"/>
  <c r="D65" i="2"/>
  <c r="D8" i="2"/>
  <c r="D28" i="2"/>
  <c r="E30" i="9" l="1"/>
  <c r="E25" i="9"/>
  <c r="D51" i="4"/>
  <c r="D132" i="2"/>
  <c r="D118" i="2" s="1"/>
  <c r="D117" i="2" s="1"/>
  <c r="D119" i="2"/>
  <c r="D75" i="2"/>
  <c r="D74" i="2" s="1"/>
  <c r="D48" i="2"/>
  <c r="D47" i="2" s="1"/>
  <c r="D38" i="2" s="1"/>
  <c r="H30" i="9"/>
  <c r="J22" i="9"/>
  <c r="G30" i="9"/>
  <c r="D58" i="4"/>
  <c r="D55" i="4"/>
  <c r="D20" i="5"/>
  <c r="D38" i="4"/>
  <c r="D21" i="4"/>
  <c r="D42" i="5"/>
  <c r="H25" i="9"/>
  <c r="D27" i="5"/>
  <c r="D44" i="4"/>
  <c r="A3" i="5"/>
  <c r="A2" i="4"/>
  <c r="A3" i="7" s="1"/>
  <c r="A2" i="9" s="1"/>
  <c r="G25" i="9"/>
  <c r="J25" i="9"/>
  <c r="J15" i="9"/>
  <c r="J16" i="9"/>
  <c r="J17" i="9"/>
  <c r="J18" i="9"/>
  <c r="J19" i="9"/>
  <c r="J20" i="9"/>
  <c r="J14" i="9"/>
  <c r="J11" i="9"/>
  <c r="J12" i="9"/>
  <c r="J13" i="9"/>
  <c r="J10" i="9"/>
  <c r="D40" i="5"/>
  <c r="J21" i="9" l="1"/>
  <c r="J30" i="9" s="1"/>
  <c r="D137" i="2"/>
  <c r="D7" i="2"/>
  <c r="D41" i="5"/>
  <c r="D46" i="5" s="1"/>
  <c r="D54" i="4"/>
  <c r="D59" i="4" s="1"/>
  <c r="D65" i="4" s="1"/>
  <c r="D52" i="5" l="1"/>
  <c r="D73" i="2"/>
  <c r="D139" i="2" s="1"/>
</calcChain>
</file>

<file path=xl/sharedStrings.xml><?xml version="1.0" encoding="utf-8"?>
<sst xmlns="http://schemas.openxmlformats.org/spreadsheetml/2006/main" count="592" uniqueCount="476">
  <si>
    <t>Điện thoại: ………. Fax: ………………….</t>
  </si>
  <si>
    <t>STT</t>
  </si>
  <si>
    <t>Nội dung</t>
  </si>
  <si>
    <t>Tên sheet</t>
  </si>
  <si>
    <t>BÁO CÁO TÀI CHÍNH  NĂM CÔNG TY CHỨNG KHOÁN</t>
  </si>
  <si>
    <t xml:space="preserve">Thông tư số 334/2016/TT-BTC
  ngày 27/12/2016 của Bộ Tài chính
</t>
  </si>
  <si>
    <t>Báo cáo tài chính riêng</t>
  </si>
  <si>
    <t>Các chỉ tiêu báo cáo tài chính riêng</t>
  </si>
  <si>
    <t>Báo cáo kết quả hoạt động riêng</t>
  </si>
  <si>
    <t>Báo cáo lưu chuyển tiền tệ riêng (theo phương pháp trực tiếp)</t>
  </si>
  <si>
    <t>Báo cáo lưu chuyển tiền tệ (theo phương pháp gián tiếp)</t>
  </si>
  <si>
    <t>Phần lưu chuyển tiền tệ hoạt động môi giới, ủy thác của khách hàng (theo phương pháp trực tiếp)</t>
  </si>
  <si>
    <t>Phần lưu chuyển tiền tệ hoạt động môi giới, ủy thác của khách hàng (theo phương pháp gián tiếp)</t>
  </si>
  <si>
    <t>Báo cáo tình hình biến động vốn chủ sở hữu</t>
  </si>
  <si>
    <t>BCTC Riêng</t>
  </si>
  <si>
    <t>Các chỉ tiêu BCTC riêng</t>
  </si>
  <si>
    <t>BCKQHD riêng</t>
  </si>
  <si>
    <t>BCLCTT riêng_TT</t>
  </si>
  <si>
    <t>BCLCTT riêng_GT</t>
  </si>
  <si>
    <t>PLCTTHDMGUTCKH_TT</t>
  </si>
  <si>
    <t>PLCTTHDMGUTCKH_GT</t>
  </si>
  <si>
    <t>BCTHBDVCSH</t>
  </si>
  <si>
    <t>BÁO CÁO TÌNH HÌNH TÀI CHÍNH RIÊNG</t>
  </si>
  <si>
    <t>Chỉ tiêu</t>
  </si>
  <si>
    <t>Thuyết minh</t>
  </si>
  <si>
    <t>Số cuối năm</t>
  </si>
  <si>
    <t>Số đầu năm</t>
  </si>
  <si>
    <t>A</t>
  </si>
  <si>
    <t>B</t>
  </si>
  <si>
    <t>C</t>
  </si>
  <si>
    <t>TÀI SẢN</t>
  </si>
  <si>
    <t>A. TÀI SẢN NGẮN HẠN (100 = 110 + 130)</t>
  </si>
  <si>
    <t>I. Tài sản tài chính</t>
  </si>
  <si>
    <t>1.Tiền và các khoản tương đương tiền</t>
  </si>
  <si>
    <t>1.1. Tiền</t>
  </si>
  <si>
    <t>1.2. Các khoản tương đương tiền</t>
  </si>
  <si>
    <t>2. Các tài sản tài chính ghi nhận thông qua lãi/lỗ (FVTPL)</t>
  </si>
  <si>
    <t>3. Các  khoản đầu tư  nắm giữ đến ngày đáo hạn (HTM)</t>
  </si>
  <si>
    <t>4. Các khoản cho vay</t>
  </si>
  <si>
    <t>5. Tài sản tài chính sẵn sàng để bán (AFS)</t>
  </si>
  <si>
    <t>6. Dự phòng suy giảm giá trị các tài sản tài chính và tài sản thế chấp</t>
  </si>
  <si>
    <t>7. Các khoản phải thu</t>
  </si>
  <si>
    <t xml:space="preserve">7.1. Phải thu bán các tài sản tài chính </t>
  </si>
  <si>
    <t>7.2. Phải thu và dự thu cổ tức, tiền lãi các tài sản tài chính</t>
  </si>
  <si>
    <t>7.2.1. Phải thu cổ tức, tiền lãi đến ngày nhận</t>
  </si>
  <si>
    <t xml:space="preserve">7.2.2. Dự thu cổ tức, tiền lãi chưa đến ngày nhận </t>
  </si>
  <si>
    <t>8. Trả trước cho người bán</t>
  </si>
  <si>
    <t>9. Phải thu các dịch vụ CTCK cung cấp</t>
  </si>
  <si>
    <t>10. Phải thu nội bộ</t>
  </si>
  <si>
    <t>11. Phải thu về lỗi giao dịch chứng khoán</t>
  </si>
  <si>
    <t>12. Các khoản phải thu khác</t>
  </si>
  <si>
    <t>13. Dự phòng suy giảm giá trị các khoản phải thu (*)</t>
  </si>
  <si>
    <t>II. Tài sản ngắn hạn khác</t>
  </si>
  <si>
    <t>1. Tạm ứng</t>
  </si>
  <si>
    <t>2. Vật tư văn phòng, công cụ, dụng cụ</t>
  </si>
  <si>
    <t>3. Chi phí trả trước ngắn hạn</t>
  </si>
  <si>
    <t>4. Cầm cố, thế chấp, ký quỹ, ký cược ngắn hạn</t>
  </si>
  <si>
    <t>5. Thuế giá trị gia tăng được khấu trừ</t>
  </si>
  <si>
    <t>6. Thuế và các khoản khác phải thu Nhà nước</t>
  </si>
  <si>
    <t>7. Tài sản ngắn hạn khác</t>
  </si>
  <si>
    <t>8. Giao dịch mua bán lại trái phiếu Chính phủ</t>
  </si>
  <si>
    <t>9. Dự phòng suy giảm giá trị tài sản ngắn hạn khác</t>
  </si>
  <si>
    <t>B. TÀI SẢN DÀI HẠN (200 = 210 + 220 + 230 + 240 + 250 - 260)</t>
  </si>
  <si>
    <t xml:space="preserve">I. Tài sản tài chính dài hạn </t>
  </si>
  <si>
    <t>1. Các khoản phải thu dài hạn</t>
  </si>
  <si>
    <t>2. Các khoản đầu tư</t>
  </si>
  <si>
    <t>2.1.Các khoản đầu tư nắm giữ đến ngày đáo hạn</t>
  </si>
  <si>
    <t xml:space="preserve">2.2. Đầu tư vào công ty con </t>
  </si>
  <si>
    <t xml:space="preserve">2.3. Đầu tư vào công ty liên doanh, liên kết </t>
  </si>
  <si>
    <t>2.4. Đầu tư dài hạn khác</t>
  </si>
  <si>
    <t>3. Dự phòng suy giảm tài sản tài chính dài hạn</t>
  </si>
  <si>
    <t>II. Tài sản cố định</t>
  </si>
  <si>
    <t>1. Tài sản cố định hữu hình</t>
  </si>
  <si>
    <t xml:space="preserve">   - Nguyên giá</t>
  </si>
  <si>
    <t xml:space="preserve">   - Giá trị hao mòn luỹ kế (*)</t>
  </si>
  <si>
    <t>223a</t>
  </si>
  <si>
    <t xml:space="preserve">   - Đánh giá TSCĐHH theo giá trị hợp lý</t>
  </si>
  <si>
    <t>223b</t>
  </si>
  <si>
    <t>2. Tài sản cố định thuê tài chính</t>
  </si>
  <si>
    <t>226a</t>
  </si>
  <si>
    <t xml:space="preserve">   - Đánh giá TSCĐTTC theo giá trị hợp lý</t>
  </si>
  <si>
    <t>226b</t>
  </si>
  <si>
    <t>3. Tài sản cố định vô hình</t>
  </si>
  <si>
    <t xml:space="preserve">  - Nguyên giá</t>
  </si>
  <si>
    <t xml:space="preserve">  - Giá trị hao mòn luỹ kế (*)</t>
  </si>
  <si>
    <t>229a</t>
  </si>
  <si>
    <t xml:space="preserve">  - Đánh giá TSCĐVH theo giá trị hợp lý</t>
  </si>
  <si>
    <t>229b</t>
  </si>
  <si>
    <t>III. Bất động sản đầu tư</t>
  </si>
  <si>
    <t>232a</t>
  </si>
  <si>
    <t xml:space="preserve">  - Đánh giá BĐSĐT theo giá trị hợp lý</t>
  </si>
  <si>
    <t>232b</t>
  </si>
  <si>
    <t>IV.Chi phí xây dựng cơ bản dở dang</t>
  </si>
  <si>
    <t>V. Tài sản dài hạn khác</t>
  </si>
  <si>
    <t>1. Cầm cố, thế chấp, ký quỹ, ký cược dài hạn</t>
  </si>
  <si>
    <t>2. Chi phí trả trước dài hạn</t>
  </si>
  <si>
    <t>3. Tài sản thuế thu nhập hoãn lại</t>
  </si>
  <si>
    <t>4. Tiền nộp Quỹ Hỗ trợ thanh toán</t>
  </si>
  <si>
    <t>5. Tài sản dài hạn khác</t>
  </si>
  <si>
    <t>VI. Dự phòng suy giảm giá trị tài sản dài hạn</t>
  </si>
  <si>
    <t>TỔNG CỘNG TÀI SẢN</t>
  </si>
  <si>
    <t>(270 = 100 + 200)</t>
  </si>
  <si>
    <t>C. NỢ PHẢI TRẢ (300 = 310 + 340)</t>
  </si>
  <si>
    <t>I. Nợ phải trả ngắn hạn</t>
  </si>
  <si>
    <t>1. Vay và nợ thuê tài chính ngắn hạn</t>
  </si>
  <si>
    <t xml:space="preserve">1.1. Vay ngắn hạn </t>
  </si>
  <si>
    <t>1.2. Nợ thuê tài chính ngắn hạn</t>
  </si>
  <si>
    <t>2. Vay tài sản tài chính ngắn hạn</t>
  </si>
  <si>
    <t>3. Trái phiếu chuyển đổi ngắn hạn - Cấu phần nợ</t>
  </si>
  <si>
    <t>4. Trái phiếu phát hành ngắn hạn</t>
  </si>
  <si>
    <t xml:space="preserve">5. Vay Quỹ Hỗ trợ thanh toán </t>
  </si>
  <si>
    <t>6. Phải trả hoạt động giao dịch chứng khoán</t>
  </si>
  <si>
    <t>7. Phải trả về lỗi giao dịch các tài sản tài chính</t>
  </si>
  <si>
    <t>8.  Phải trả người bán ngắn hạn</t>
  </si>
  <si>
    <t>9. Người mua trả tiền trước ngắn hạn</t>
  </si>
  <si>
    <t>10. Thuế và các khoản phải nộp Nhà nước</t>
  </si>
  <si>
    <t>11. Phải trả người lao động</t>
  </si>
  <si>
    <t>12.Các khoản trích nộp phúc lợi nhân viên</t>
  </si>
  <si>
    <t>13. Chi phí phải trả ngắn hạn</t>
  </si>
  <si>
    <t>14. Phải trả nội bộ ngắn hạn</t>
  </si>
  <si>
    <t>15. Doanh thu chưa thực hiện ngắn hạn</t>
  </si>
  <si>
    <t>16. Nhận ký quỹ, ký cược ngắn hạn</t>
  </si>
  <si>
    <t>17.Các khoản phải trả, phải nộp khác ngắn hạn</t>
  </si>
  <si>
    <t>18. Dự phòng phải trả ngắn hạn</t>
  </si>
  <si>
    <t>19. Quỹ khen thưởng, phúc lợi</t>
  </si>
  <si>
    <t>20. Giao dịch mua bán lại trái phiếu Chính phủ</t>
  </si>
  <si>
    <t>II. Nợ phải trả dài hạn</t>
  </si>
  <si>
    <t>1. Vay và nợ thuê tài chính dài hạn</t>
  </si>
  <si>
    <t>1.1.Vay dài hạn</t>
  </si>
  <si>
    <t>1.2. Nợ thuê tài chính dài hạn</t>
  </si>
  <si>
    <t>2. Vay tài sản tài chính dài hạn</t>
  </si>
  <si>
    <t xml:space="preserve"> 3.Trái phiếu chuyển đổi dài hạn - Cấu phần nợ</t>
  </si>
  <si>
    <t>4.Trái phiếu phát hành dài hạn</t>
  </si>
  <si>
    <t>5.  Phải trả người bán dài hạn</t>
  </si>
  <si>
    <t xml:space="preserve"> 6. Người mua trả tiền trước dài hạn</t>
  </si>
  <si>
    <t>7. Chi phí phải trả dài hạn</t>
  </si>
  <si>
    <t>8. Phải trả nội bộ dài hạn</t>
  </si>
  <si>
    <t>9. Doanh thu chưa thực hiện dài hạn</t>
  </si>
  <si>
    <t>10. Nhận ký quỹ, ký cược dài hạn</t>
  </si>
  <si>
    <t>11. Các khoản phải trả, phải nộp khác dài hạn</t>
  </si>
  <si>
    <t>12. Dự phòng phải trả dài hạn</t>
  </si>
  <si>
    <t xml:space="preserve">13. Quỹ bảo vệ Nhà đầu tư </t>
  </si>
  <si>
    <t xml:space="preserve">14. Thuế thu nhập hoãn lại phải trả </t>
  </si>
  <si>
    <t>15. Quỹ phát triển khoa học và công nghệ</t>
  </si>
  <si>
    <t>D. VỐN CHỦ SỞ HỮU</t>
  </si>
  <si>
    <t>(400 = 410 + 420)</t>
  </si>
  <si>
    <t>I. Vốn chủ sở hữu</t>
  </si>
  <si>
    <t>1. Vốn đầu tư của chủ sở hữu</t>
  </si>
  <si>
    <t>1.1. Vốn góp của chủ sở hữu</t>
  </si>
  <si>
    <t xml:space="preserve">a. Cổ phiếu phổ thông có quyền biểu quyết </t>
  </si>
  <si>
    <t>411.1a</t>
  </si>
  <si>
    <t xml:space="preserve">b. Cổ phiếu ưu đãi </t>
  </si>
  <si>
    <t>411.1b</t>
  </si>
  <si>
    <t>1.2. Thặng dư vốn cổ phần</t>
  </si>
  <si>
    <t>1.3. Quyền chọn chuyển đổi trái phiếu - Cấu phần vốn</t>
  </si>
  <si>
    <t xml:space="preserve">1.4. Vốn khác của chủ sở hữu </t>
  </si>
  <si>
    <t>1.5. Cổ phiếu quỹ (*)</t>
  </si>
  <si>
    <t>2. Chênh lệch đánh giá tài sản theo giá trị hợp lý</t>
  </si>
  <si>
    <t>3. Chênh lệch tỷ giá hối đoái</t>
  </si>
  <si>
    <t>4. Quỹ dự trữ bổ sung vốn  điều lệ</t>
  </si>
  <si>
    <t>5. Quỹ dự phòng tài chính và rủi ro nghiệp vụ</t>
  </si>
  <si>
    <t>6. Các Quỹ khác thuộc vốn chủ sở hữu</t>
  </si>
  <si>
    <t>7. Lợi nhuận chưa phân phối</t>
  </si>
  <si>
    <t>7.1. Lợi nhuận sau thuế đã thực hiện</t>
  </si>
  <si>
    <t>7.2. Lợi nhuận chưa thực hiện</t>
  </si>
  <si>
    <t xml:space="preserve">II. Nguồn kinh phí và quỹ khác </t>
  </si>
  <si>
    <t>TỔNG CỘNG NỢ  VÀ VỐN CHỦ SỞ HỮU</t>
  </si>
  <si>
    <t>(440 = 300 + 400)</t>
  </si>
  <si>
    <t>A.TÀI SẢN CỦA CTCK VÀ TÀI SẢN QUẢN LÝ THEO CAM KẾT</t>
  </si>
  <si>
    <t>1. Tài sản cố định thuê ngoài</t>
  </si>
  <si>
    <t>2. Chứng chỉ có giá nhận giữ hộ</t>
  </si>
  <si>
    <t>3. Tài sản nhận thế chấp</t>
  </si>
  <si>
    <t>4. Nợ khó đòi đã xử lý</t>
  </si>
  <si>
    <t>5. Ngoại tệ các loại</t>
  </si>
  <si>
    <t>6. Cổ phiếu đang lưu hành</t>
  </si>
  <si>
    <t>7. Cổ phiếu quỹ</t>
  </si>
  <si>
    <t xml:space="preserve">8. Tài sản tài chính niêm yết/đăng ký giao dịch tại VSD của CTCK </t>
  </si>
  <si>
    <t xml:space="preserve">9. Tài sản tài chính đã lưu ký tại VSD và chưa giao dịch của CTCK </t>
  </si>
  <si>
    <t xml:space="preserve">10. Tài sản tài chính chờ về của CTCK </t>
  </si>
  <si>
    <t xml:space="preserve">11. Tài sản tài chính sửa lỗi giao dịch của CTCK </t>
  </si>
  <si>
    <t xml:space="preserve">12. Tài sản tài chính chưa lưu ký tại VSD của CTCK </t>
  </si>
  <si>
    <t xml:space="preserve">13.Tài sản tài chính được hưởng quyền của CTCK </t>
  </si>
  <si>
    <t xml:space="preserve">B. TÀI SẢN VÀ CÁC KHOẢN PHẢI TRẢ VỀ TÀI SẢN QUẢN LÝ CAM KẾT VỚI KHÁCH HÀNG </t>
  </si>
  <si>
    <t>1.Tài sản tài chính niêm yết/đăng ký giao dịch tại VSD của Nhà đầu tư</t>
  </si>
  <si>
    <t>a.Tài sản tài chính giao dịch tự do chuyển nhượng</t>
  </si>
  <si>
    <t>b.Tài sản tài chính hạn chế chuyển nhượng</t>
  </si>
  <si>
    <t>c.Tài sản tài chính giao dịch cầm cố</t>
  </si>
  <si>
    <t>d.Tài sản tài chính phong tỏa, tạm giữ</t>
  </si>
  <si>
    <t>e.Tài sản tài chính chờ thanh toán</t>
  </si>
  <si>
    <t>f. Tài sản tài chính chờ cho vay</t>
  </si>
  <si>
    <t>2. Tài sản tài chính đã lưu ký tại VSD và chưa giao dịch của Nhà đầu tư</t>
  </si>
  <si>
    <t>a.Tài sản tài chính đã lưu ký tại VSD và chưa giao dịch, tự do chuyển nhượng</t>
  </si>
  <si>
    <t>b.Tài sản tài chính đã lưu ký tại VSD và chưa giao dịch, hạn chế chuyển nhượng</t>
  </si>
  <si>
    <t>c.Tài sản tài chính đã lưu ký tại VSD và chưa giao dịch, cầm cố</t>
  </si>
  <si>
    <t>d.Tài sản tài chính đã lưu ký tại VSD và chưa giao dịch, phong tỏa, tạm giữ</t>
  </si>
  <si>
    <t>3. Tài sản tài chính chờ về của Nhà đầu tư</t>
  </si>
  <si>
    <t>4. Tài sản tài chính sửa lỗi giao dịch của Nhà đầu tư</t>
  </si>
  <si>
    <t>024.a</t>
  </si>
  <si>
    <t>5.Tài sản tài chính chưa lưu ký tại VSD của Nhà đầu tư</t>
  </si>
  <si>
    <t>024.b</t>
  </si>
  <si>
    <t>6.Tài sản tài chính được hưởng quyền của Nhà đầu tư</t>
  </si>
  <si>
    <t>7. Tiền gửi của khách hàng</t>
  </si>
  <si>
    <t>7.1. Tiền gửi của Nhà đầu tư về giao dịch chứng khoán theo phương thức CTCK quản lý</t>
  </si>
  <si>
    <t>7.2.Tiền gửi tổng hợp giao dịch chứng khoán cho khách hàng</t>
  </si>
  <si>
    <t>7.3. Tiền gửi bù trừ và thanh toán giao dịch chứng khoán</t>
  </si>
  <si>
    <t>a. Tiền gửi bù trừ và thanh toán giao dịch chứng khoán Nhà đầu tư trong nước</t>
  </si>
  <si>
    <t>b. Tiền gửi bù trừ và thanh toán giao dịch chứng khoán Nhà đầu tư nước ngoài</t>
  </si>
  <si>
    <t>7.4. Tiền gửi của Tổ chức phát hành chứng khoán</t>
  </si>
  <si>
    <t>8. Phải trả Nhà đầu tư về tiền gửi giao dịch chứng khoán theo phương thức CTCK quản lý</t>
  </si>
  <si>
    <t xml:space="preserve">8.1. Phải trả Nhà đầu tư trong nước về tiền gửi giao dịch chứng khoán theo phương thức CTCK quản lý </t>
  </si>
  <si>
    <t>8.2. Phải trả Nhà đầu tư nước ngoài về tiền gửi giao dịch chứng khoán theo phương thức CTCK quản lý</t>
  </si>
  <si>
    <t>9. Phải trả Tổ chức phát hành chứng khoán</t>
  </si>
  <si>
    <t>10. Phải thu của khách hàng về lỗi giao dịch các tài sản tài chính</t>
  </si>
  <si>
    <t>11. Phải trả của khách hàng về lỗi giao dịch các tài sản tài chính</t>
  </si>
  <si>
    <t>12. Phải trả cổ tức, gốc và lãi trái phiếu</t>
  </si>
  <si>
    <t>CÁC CHỈ TIÊU NGOÀI BÁO CÁO TÌNH HÌNH TÀI CHÍNH RIÊNG</t>
  </si>
  <si>
    <t>Đơn vị tính: Đồng Việt Nam</t>
  </si>
  <si>
    <t>BÁO CÁO KẾT QUẢ HOẠT ĐỘNG RIÊNG</t>
  </si>
  <si>
    <t>CHỈ TIÊU</t>
  </si>
  <si>
    <t xml:space="preserve">I. DOANH THU HOẠT ĐỘNG </t>
  </si>
  <si>
    <t>1.1. Lãi từ các tài sản tài chính ghi nhận thông qua lãi/lỗ (FVTPL)</t>
  </si>
  <si>
    <t>a. Lãi bán các tài sản tài chính FVTPL</t>
  </si>
  <si>
    <t xml:space="preserve">b. Chênh lệch tăng về đánh giá lại các TSTC FVTPL </t>
  </si>
  <si>
    <t>c. Cổ tức, tiền lãi phát sinh từ tài sản tài chính FVTPL</t>
  </si>
  <si>
    <t>1.2. Lãi từ các khoản đầu tư nắm giữ đến ngày đáo hạn (HTM)</t>
  </si>
  <si>
    <t>1.3. Lãi từ các khoản cho vay và phải thu</t>
  </si>
  <si>
    <t>1.4. Lãi từ tài sản tài chính sẵn sàng để bán (AFS)</t>
  </si>
  <si>
    <t>1.5. Lãi từ các công cụ phái sinh phòng ngừa rủi ro</t>
  </si>
  <si>
    <t>1.6. Doanh thu nghiệp vụ môi giới chứng khoán</t>
  </si>
  <si>
    <t>1.7. Doanh thu nghiệp vụ bảo lãnh, đại lý phát hành chứng khoán</t>
  </si>
  <si>
    <t>1.8. Doanh thu nghiệp vụ tư vấn đầu tư chứng khoán</t>
  </si>
  <si>
    <t>1.9. Doanh thu nghiệp vụ lưu ký chứng khoán</t>
  </si>
  <si>
    <t>1.10. Doanh thu hoạt động tư vấn tài chính</t>
  </si>
  <si>
    <t xml:space="preserve">1.11. Thu nhập hoạt động khác </t>
  </si>
  <si>
    <t xml:space="preserve">II. CHI PHÍ HOẠT ĐỘNG </t>
  </si>
  <si>
    <t>2.1. Lỗ các tài sản tài chính ghi nhận thông qua lãi/lỗ (FVTPL)</t>
  </si>
  <si>
    <r>
      <t>a.</t>
    </r>
    <r>
      <rPr>
        <sz val="7"/>
        <color theme="1"/>
        <rFont val="Times New Roman"/>
        <family val="1"/>
      </rPr>
      <t xml:space="preserve">     </t>
    </r>
    <r>
      <rPr>
        <sz val="13"/>
        <color theme="1"/>
        <rFont val="Times New Roman"/>
        <family val="1"/>
      </rPr>
      <t>Lỗ bán các tài sản tài chính FVTPL</t>
    </r>
  </si>
  <si>
    <r>
      <t>b.</t>
    </r>
    <r>
      <rPr>
        <sz val="7"/>
        <color theme="1"/>
        <rFont val="Times New Roman"/>
        <family val="1"/>
      </rPr>
      <t xml:space="preserve">    </t>
    </r>
    <r>
      <rPr>
        <sz val="13"/>
        <color theme="1"/>
        <rFont val="Times New Roman"/>
        <family val="1"/>
      </rPr>
      <t>Chênh lệch giảm đánh giá lại các TSTC FVTPL</t>
    </r>
  </si>
  <si>
    <r>
      <t>c.</t>
    </r>
    <r>
      <rPr>
        <sz val="7"/>
        <color theme="1"/>
        <rFont val="Times New Roman"/>
        <family val="1"/>
      </rPr>
      <t xml:space="preserve">     </t>
    </r>
    <r>
      <rPr>
        <sz val="13"/>
        <color theme="1"/>
        <rFont val="Times New Roman"/>
        <family val="1"/>
      </rPr>
      <t>Chi phí giao dịch mua các tài sản tài chính FVTPL</t>
    </r>
  </si>
  <si>
    <t>2.2. Lỗ các khoản đầu tư nắm giữ đến ngày đáo hạn (HTM)</t>
  </si>
  <si>
    <t>2.3. Lỗ và ghi nhận chênh lệch đánh giá theo giá trị hợp lý tài sản tài chính sẵn sàng để bán (AFS) khi phân loại lại</t>
  </si>
  <si>
    <t>2.4. Chi phí dự phòng tài sản tài chính, xử lý tổn thất các khoản phải thu khó đòi và lỗ suy giảm tài sản tài chính và chi phí đi vay của các khoản cho vay</t>
  </si>
  <si>
    <t>2.5. Lỗ từ các tài sản tài chính phái sinh phòng ngừa rủi ro</t>
  </si>
  <si>
    <t>2.6. Chi phí hoạt động tự doanh</t>
  </si>
  <si>
    <t>2.7. Chi phí nghiệp vụ môi giới chứng khoán</t>
  </si>
  <si>
    <t>2.8. Chi phí nghiệp vụ bảo lãnh, đại lý phát hành chứng khoán</t>
  </si>
  <si>
    <t>2.9. Chi phí nghiệp vụ tư vấn đầu tư chứng khoán</t>
  </si>
  <si>
    <t>2.10. Chi phí nghiệp vụ lưu ký chứng khoán</t>
  </si>
  <si>
    <t>2.11. Chi phí hoạt động tư vấn tài chính</t>
  </si>
  <si>
    <t>2.12. Chi phí các dịch vụ khác</t>
  </si>
  <si>
    <t>III. DOANH THU HOẠT ĐỘNG TÀI CHÍNH</t>
  </si>
  <si>
    <t>3.1. Chênh lệch lãi tỷ giá hối đoái đã và chưa thực hiện</t>
  </si>
  <si>
    <t xml:space="preserve">3.2. Doanh thu, dự thu cổ tức, lãi tiền gửi ngân hàng không cố định </t>
  </si>
  <si>
    <t>3.3. Lãi bán, thanh lý các khoản đầu tư vào công ty con, liên kết, liên doanh</t>
  </si>
  <si>
    <t>3.4. Doanh thu khác về đầu tư</t>
  </si>
  <si>
    <t xml:space="preserve">IV. CHI PHÍ TÀI CHÍNH </t>
  </si>
  <si>
    <t>4.1. Chênh lệch lỗ tỷ giá hối đoái đã và chưa thực hiện</t>
  </si>
  <si>
    <t>4.2. Chi phí lãi vay</t>
  </si>
  <si>
    <t>4.3. Lỗ bán, thanh lý các khoản đầu tư vào công ty con, liên kết, liên doanh</t>
  </si>
  <si>
    <t>4.4. Chi phí dự phòng suy giảm giá trị các khoản đầu tư tài chính dài hạn</t>
  </si>
  <si>
    <t>4.5. Chi phí tài chính khác</t>
  </si>
  <si>
    <t>V. CHI PHÍ BÁN HÀNG</t>
  </si>
  <si>
    <t>VI. CHI PHÍ QUẢN LÝ CÔNG TY CHỨNG KHOÁN</t>
  </si>
  <si>
    <t>VII. KẾT QUẢ HOẠT ĐỘNG (70= 20+50-40 -60-61-62)</t>
  </si>
  <si>
    <t xml:space="preserve">VIII. THU NHẬP KHÁC VÀ CHI PHÍ KHÁC </t>
  </si>
  <si>
    <t>8.1. Thu nhập khác</t>
  </si>
  <si>
    <t>8.2. Chi phí khác</t>
  </si>
  <si>
    <t>Cộng kết quả hoạt động khác (80= 71-72)</t>
  </si>
  <si>
    <t>IX. TỔNG LỢI NHUẬN KẾ TOÁN TRƯỚC THUẾ (90=70 + 80)</t>
  </si>
  <si>
    <t>9.1. Lợi nhuận đã thực hiện</t>
  </si>
  <si>
    <t>9.2. Lợi nhuận chưa thực hiện</t>
  </si>
  <si>
    <t>X. CHI PHÍ THUẾ TNDN</t>
  </si>
  <si>
    <t>10.1.Chi phí thuế TNDN hiện hành</t>
  </si>
  <si>
    <t>10.2.Chi phí thuế TNDN hoãn lại</t>
  </si>
  <si>
    <t>XI. LỢI NHUẬN KẾ TOÁN SAU THUẾ TNDN (200 = 90 - 100)</t>
  </si>
  <si>
    <t>XII. THU NHẬP (LỖ) TOÀN DIỆN KHÁC SAU THUẾ TNDN</t>
  </si>
  <si>
    <t>Năm nay</t>
  </si>
  <si>
    <t>Năm trước</t>
  </si>
  <si>
    <t>12.1.Lãi/(Lỗ) từ đánh giá lại các tài sản tài chính sẵn sàng để bán</t>
  </si>
  <si>
    <t xml:space="preserve">12.2. Lãi/(lỗ) chênh lệch tỷ giá của hoạt động tại nước ngoài </t>
  </si>
  <si>
    <r>
      <t xml:space="preserve">12.3. </t>
    </r>
    <r>
      <rPr>
        <sz val="13"/>
        <color theme="1"/>
        <rFont val="Times New Roman"/>
        <family val="1"/>
      </rPr>
      <t>Lãi, lỗ đánh giá lại tài sản cố định theo mô hình giá trị hợp lý</t>
    </r>
  </si>
  <si>
    <r>
      <t xml:space="preserve">12.4. </t>
    </r>
    <r>
      <rPr>
        <sz val="13"/>
        <color theme="1"/>
        <rFont val="Times New Roman"/>
        <family val="1"/>
      </rPr>
      <t>Lãi, lỗ toàn diện khác</t>
    </r>
  </si>
  <si>
    <t>Tổng thu nhập toàn diện</t>
  </si>
  <si>
    <t>XIII. THU NHẬP THUẦN TRÊN CỔ PHIẾU PHỔ THÔNG</t>
  </si>
  <si>
    <t>13.1.Lãi cơ bản trên cổ phiếu (Đồng/1 cổ phiếu)</t>
  </si>
  <si>
    <t>13.2.Thu nhập pha loãng trên cổ phiếu (Đồng/1 cổ phiếu)</t>
  </si>
  <si>
    <t xml:space="preserve"> Đơn vị tính: Đồng Việt Nam </t>
  </si>
  <si>
    <t>BÁO CÁO LƯU CHUYỂN TIỀN TỆ RIÊNG</t>
  </si>
  <si>
    <t>(Theo phương pháp trực tiếp)</t>
  </si>
  <si>
    <t>I. Lưu chuyển tiền từ hoạt động kinh doanh</t>
  </si>
  <si>
    <t>1.Tiền đã chi mua các tài sản tài chính</t>
  </si>
  <si>
    <t>2.Tiền đã thu từ bán các tài sản tài chính</t>
  </si>
  <si>
    <t>3. Tiền chi nộp Quỹ Hỗ trợ thanh toán</t>
  </si>
  <si>
    <t xml:space="preserve">4. Cổ tức đã nhận </t>
  </si>
  <si>
    <t>5. Tiền lãi đã thu</t>
  </si>
  <si>
    <t xml:space="preserve">6. Tiền chi trả lãi vay cho hoạt động của CTCK </t>
  </si>
  <si>
    <t xml:space="preserve">7. Tiền chi trả Tổ chức cung cấp dịch vụ cho CTCK </t>
  </si>
  <si>
    <t>8. Tiền chi trả cho người lao động</t>
  </si>
  <si>
    <t xml:space="preserve">9. Tiền chi nộp thuế liên quan đến hoạt động CTCK </t>
  </si>
  <si>
    <t xml:space="preserve">10.Tiền chi thanh toán các chi phí cho hoạt động mua, bán các tài sản tài chính </t>
  </si>
  <si>
    <t>11. Tiền thu khác từ hoạt động kinh doanh</t>
  </si>
  <si>
    <t>12. Tiền chi khác cho hoạt động kinh doanh</t>
  </si>
  <si>
    <t>Lưu chuyển tiền thuần từ hoạt động kinh doanh</t>
  </si>
  <si>
    <t>II. Lưu chuyển tiền từ hoạt động đầu tư</t>
  </si>
  <si>
    <t>1.Tiền chi để mua sắm, xây dựng TSCĐ, BĐSĐT và các tài sản khác</t>
  </si>
  <si>
    <t>2.Tiền thu từ thanh lý, nhượng bán TSCĐ, BĐSĐT  và các tài sản khác</t>
  </si>
  <si>
    <t>3.Tiền chi đầu tư góp vốn vào công ty con, công  ty liên doanh, liên kết và đầu tư khác</t>
  </si>
  <si>
    <t>4.Tiền thu hồi đầu tư góp vốn vào công ty con, công ty liên doanh, liên kết và đầu tư khác</t>
  </si>
  <si>
    <t>5.Tiền thu về  cổ tức và lợi nhuận được chia từ các khoản đầu tư tài chính dài hạn</t>
  </si>
  <si>
    <t>Lưu chuyển tiền thuần từ hoạt động đầu tư</t>
  </si>
  <si>
    <t>III. Lưu chuyển tiền từ hoạt động tài chính</t>
  </si>
  <si>
    <t>1.Tiền thu từ phát hành cổ phiếu, nhận vốn góp của chủ sở hữu</t>
  </si>
  <si>
    <t>2.Tiền chi trả vốn góp cho các chủ sở hữu, mua lại cổ phiếu đã phát hành</t>
  </si>
  <si>
    <t>3.Tiền vay gốc</t>
  </si>
  <si>
    <t>3.1. Tiền vay Quỹ Hỗ trợ thanh toán</t>
  </si>
  <si>
    <t>3.2. Tiền vay khác</t>
  </si>
  <si>
    <t>4. Tiền chi trả nợ gốc vay</t>
  </si>
  <si>
    <t>4.1. Tiền chi trả gốc vay Quỹ Hỗ trợ thanh toán</t>
  </si>
  <si>
    <t>4.2. Tiền chi trả gốc vay tài sản tài chính</t>
  </si>
  <si>
    <t>4.3. Tiền chi trả gốc vay khác</t>
  </si>
  <si>
    <t>5.Tiền chi trả nợ gốc thuê tài chính</t>
  </si>
  <si>
    <t>6. Cổ tức, lợi nhuận đã trả cho chủ sở hữu</t>
  </si>
  <si>
    <t>Lưu chuyển tiền thuần từ hoạt động tài chính</t>
  </si>
  <si>
    <t>IV. Tăng/giảm tiền thuần trong kỳ</t>
  </si>
  <si>
    <t>V. Tiền và các khoản tương đương tiền đầu kỳ</t>
  </si>
  <si>
    <t xml:space="preserve">Tiền </t>
  </si>
  <si>
    <t>Các khoản tương đương tiền</t>
  </si>
  <si>
    <t>Ảnh hưởng của thay đổi tỷ giá hối đoái quy đổi ngoại tệ</t>
  </si>
  <si>
    <t>VI. Tiền và các khoản tương đương tiền cuối kỳ (70 = 50 + 60)</t>
  </si>
  <si>
    <t>I. Lưu chuyển tiền hoạt động môi giới, ủy thác của khách hàng</t>
  </si>
  <si>
    <t>1. Tiền thu bán chứng khoán môi giới cho khách hàng</t>
  </si>
  <si>
    <t>2. Tiền chi mua chứng khoán môi giới cho khách hàng</t>
  </si>
  <si>
    <t>3. Tiền thu bán chứng khoán ủy thác của khách hàng</t>
  </si>
  <si>
    <t>4.Tiền chi mua chứng khoán ủy thác của khách hàng</t>
  </si>
  <si>
    <t>5. Thu vay Quỹ Hỗ trợ thanh toán</t>
  </si>
  <si>
    <t>6. Chi trả vay Quỹ Hỗ trợ thanh toán</t>
  </si>
  <si>
    <t xml:space="preserve">7. Nhận tiền gửi để thanh toán giao dịch chứng khoán của khách hàng </t>
  </si>
  <si>
    <t>8. Nhận tiền gửi của Nhà đầu tư cho hoạt động ủy thác đầu tư của khách hàng</t>
  </si>
  <si>
    <t>9. Chi trả phí lưu ký chứng khoán của khách hàng</t>
  </si>
  <si>
    <t>10. Thu lỗi giao dịch chứng khoán</t>
  </si>
  <si>
    <t>11. Chi lỗi giao dịch chứng khoán</t>
  </si>
  <si>
    <t>12. Tiền thu của Tổ chức phát hành chứng khoán</t>
  </si>
  <si>
    <t>13. Tiền chi trả Tổ chức phát hành chứng khoán</t>
  </si>
  <si>
    <t>Tăng/giảm tiền thuần trong kỳ</t>
  </si>
  <si>
    <t>II. Tiền và các khoản tương đương tiền đầu kỳ của khách hàng</t>
  </si>
  <si>
    <t>Tiền gửi ngân hàng đầu kỳ:</t>
  </si>
  <si>
    <t xml:space="preserve">-Tiền gửi của Nhà đầu tư về giao dịch chứng khoán theo phương thức CTCK quản lý </t>
  </si>
  <si>
    <t>Trong đó có kỳ hạn</t>
  </si>
  <si>
    <t>- Tiền gửi bù trừ và thanh toán giao dịch chứng khoán</t>
  </si>
  <si>
    <t xml:space="preserve">- Tiền gửi tổng hợp giao dịch chứng khoán cho khách hàng </t>
  </si>
  <si>
    <t>-Tiền gửi của tổ chức phát hành</t>
  </si>
  <si>
    <t>III. Tiền và các khoản tương đương tiền cuối kỳ của khách hàng (40 = 20 + 30)</t>
  </si>
  <si>
    <t>Tiền gửi ngân hàng cuối kỳ:</t>
  </si>
  <si>
    <t>(Theo phương pháp gián tiếp)</t>
  </si>
  <si>
    <t>1. Lợi nhuận trước Thuế Thu nhập doanh nghiệp</t>
  </si>
  <si>
    <t xml:space="preserve">2. Điều chỉnh cho các khoản: </t>
  </si>
  <si>
    <t>- Khấu hao TSCĐ</t>
  </si>
  <si>
    <t>- Các khoản dự phòng</t>
  </si>
  <si>
    <t>(- Lãi) hoặc (+ lỗ) chênh lệch tỷ giá hối đoái chưa thực hiện.</t>
  </si>
  <si>
    <t>- Chi phí lãi vay</t>
  </si>
  <si>
    <t xml:space="preserve">- Lãi, lỗ từ hoạt động đầu tư </t>
  </si>
  <si>
    <t xml:space="preserve">- Dự thu tiền lãi </t>
  </si>
  <si>
    <t xml:space="preserve">- Các khoản điều chỉnh khác </t>
  </si>
  <si>
    <t>3. Tăng các chi phí phi tiền tệ</t>
  </si>
  <si>
    <t>- Lỗ đánh giá lại giá trị các tài sản tài chính ghi nhận thông qua lãi/lỗ FVTPL</t>
  </si>
  <si>
    <t>- Lỗ suy giảm giá trị Các khoản đầu tư nắm giữ đến ngày đáo hạn (HTM)</t>
  </si>
  <si>
    <t>- Lỗ suy giảm giá trị Các khoản cho vay</t>
  </si>
  <si>
    <t>- Lỗ về ghi nhận chênh lệch đánh giá theo giá trị hợp lý TSTC sẵn sàng để bán AFS khi phân loại lại</t>
  </si>
  <si>
    <t xml:space="preserve">- Suy giảm giá trị của các tài sản cố định, BĐSĐT </t>
  </si>
  <si>
    <t>- Chi phí dự phòng suy giảm giá trị các khoản đầu tư tài chính dài hạn</t>
  </si>
  <si>
    <r>
      <t>-</t>
    </r>
    <r>
      <rPr>
        <sz val="7"/>
        <color theme="1"/>
        <rFont val="Times New Roman"/>
        <family val="1"/>
      </rPr>
      <t xml:space="preserve">   </t>
    </r>
    <r>
      <rPr>
        <sz val="13"/>
        <color theme="1"/>
        <rFont val="Times New Roman"/>
        <family val="1"/>
      </rPr>
      <t>Lỗ khác</t>
    </r>
  </si>
  <si>
    <r>
      <t>4</t>
    </r>
    <r>
      <rPr>
        <sz val="13"/>
        <color theme="1"/>
        <rFont val="Times New Roman"/>
        <family val="1"/>
      </rPr>
      <t xml:space="preserve">. </t>
    </r>
    <r>
      <rPr>
        <b/>
        <sz val="13"/>
        <color theme="1"/>
        <rFont val="Times New Roman"/>
        <family val="1"/>
      </rPr>
      <t>Giảm các doanh thu phi tiền tệ</t>
    </r>
  </si>
  <si>
    <t>-  Lãi đánh giá lại giá trị các tài sản tài chính ghi nhận thông qua lãi/lỗ FVTPL</t>
  </si>
  <si>
    <t>-  Lãi về ghi nhận chênh lệch đánh giá theo giá trị hợp lý TSTC sẵn sàng để bán (AFS) khi phân loại lại</t>
  </si>
  <si>
    <t>- Lãi khác</t>
  </si>
  <si>
    <t>5. Lợi nhuận từ hoạt động kinh doanh trước thay đổi vốn lưu động</t>
  </si>
  <si>
    <t>-  Tăng (giảm) tài sản tài chính ghi nhận thông qua lãi/lỗ FVTPL</t>
  </si>
  <si>
    <t>-  Tăng (giảm) Các khoản đầu tư nắm giữ đến ngày đáo hạn (HTM)</t>
  </si>
  <si>
    <t xml:space="preserve">-  Tăng (giảm) Các khoản cho vay </t>
  </si>
  <si>
    <t xml:space="preserve">-  Tăng (giảm) tài sản tài chính sẵn sàng để bán AFS </t>
  </si>
  <si>
    <t>(-) Tăng, (+) giảm phải thu bán các tài sản tài chính</t>
  </si>
  <si>
    <t>(-) Tăng, (+) giảm phải thu và dự thu cổ tức, tiền lãi các tài sản tài chính</t>
  </si>
  <si>
    <t>(-) Tăng, (+) giảm các khoản phải thu các dịch vụ CTCK cung cấp</t>
  </si>
  <si>
    <t>(-) Tăng, (+) giảm các khoản phải thu về lỗi giao dịch các TSTC</t>
  </si>
  <si>
    <t>(-) Tăng, (+) giảm các khoản phải thu khác</t>
  </si>
  <si>
    <t>-  Tăng (giảm) các tài sản khác</t>
  </si>
  <si>
    <r>
      <t xml:space="preserve">- </t>
    </r>
    <r>
      <rPr>
        <sz val="13"/>
        <color theme="1"/>
        <rFont val="Times New Roman"/>
        <family val="1"/>
      </rPr>
      <t>Tăng (giảm) chi phí phải trả (không bao gồm chi phí lãi vay)</t>
    </r>
  </si>
  <si>
    <r>
      <t xml:space="preserve">- </t>
    </r>
    <r>
      <rPr>
        <sz val="13"/>
        <color theme="1"/>
        <rFont val="Times New Roman"/>
        <family val="1"/>
      </rPr>
      <t>Tăng (giảm)  chi phí trả trước</t>
    </r>
  </si>
  <si>
    <t xml:space="preserve">(-) Thuế TNDN đã nộp </t>
  </si>
  <si>
    <t>(-) Lãi vay đã trả</t>
  </si>
  <si>
    <t>-  Tăng (giảm) phải trả cho người bán</t>
  </si>
  <si>
    <t>-  Tăng (giảm) các khoản trích nộp phúc lợi nhân viên</t>
  </si>
  <si>
    <t>-  Tăng (giảm) thuế và các khoản phải nộp Nhà nước (Không bao gồm thuế TNDN đã nộp)</t>
  </si>
  <si>
    <t>-  Tăng (giảm) phải trả người lao động</t>
  </si>
  <si>
    <t>- Tăng (giảm) phải trả về lỗi giao dịch các TSTC</t>
  </si>
  <si>
    <t>-  Tăng (giảm) phải trả, phải nộp khác</t>
  </si>
  <si>
    <t>- Tiền thu khác từ hoạt động kinh doanh</t>
  </si>
  <si>
    <t>- Tiền chi khác cho hoạt động kinh doanh</t>
  </si>
  <si>
    <t>1. Tiền chi để mua sắm, xây dựng TSCĐ, BĐSĐT và các tài sản khác</t>
  </si>
  <si>
    <t>2. Tiền thu từ thanh lý, nhượng bán TSCĐ, BĐSĐT và các tài sản khác</t>
  </si>
  <si>
    <t>3. Tiền chi đầu tư vốn vào công ty con, công ty liên doanh, liên kết và đầu tư khác</t>
  </si>
  <si>
    <t>4. Tiền thu hồi các khoản đầu tư vào công ty con, công ty liên doanh, liên kết và đầu tư khác</t>
  </si>
  <si>
    <t>5. Tiền thu về cổ tức và lợi nhuận được chia từ các khoản đầu tư tài chính dài hạn</t>
  </si>
  <si>
    <t>2. Tiền chi trả vốn góp cho chủ sở hữu, mua lại cổ phiếu phát hành</t>
  </si>
  <si>
    <t>3. Tiền vay gốc</t>
  </si>
  <si>
    <t>4.2. Tiền chi trả nợ gốc vay tài sản tài chính</t>
  </si>
  <si>
    <t>5. Tiền chi trả nợ gốc thuê tài chính</t>
  </si>
  <si>
    <t xml:space="preserve">- Tiền </t>
  </si>
  <si>
    <t>- Các khoản tương đương tiền</t>
  </si>
  <si>
    <t>- Ảnh hưởng của thay đổi tỷ giá hối đoái quy đổi ngoại tệ</t>
  </si>
  <si>
    <t>VI. Tiền và các khoản tương đương tiền cuối kỳ</t>
  </si>
  <si>
    <t>PHẦN LƯU CHUYỂN TIỀN TỆ HOẠT ĐỘNG MÔI GIỚI, ỦY THÁC CỦA KHÁCH HÀNG</t>
  </si>
  <si>
    <t>4. Tiền chi bán chứng khoán ủy thác của khách hàng</t>
  </si>
  <si>
    <t>8. Chi trả thanh toán giao dịch chứng khoán của khách hàng</t>
  </si>
  <si>
    <t>9. Nhận tiền gửi của Nhà đầu tư cho hoạt động ủy thác đầu tư của khách hàng</t>
  </si>
  <si>
    <t>10. Chi trả cho hoạt động ủy thác đầu tư của khách hàng</t>
  </si>
  <si>
    <t xml:space="preserve">11. Chi trả phí lưu ký chứng khoán của khách hàng </t>
  </si>
  <si>
    <t>12. Thu lỗi giao dịch chứng khoán</t>
  </si>
  <si>
    <t>13.Chi lỗi giao dịch chứng khoán</t>
  </si>
  <si>
    <t>14. Tiền thu của Tổ chức phát hành chứng khoán</t>
  </si>
  <si>
    <t>15. Tiền chi trả Tổ chức phát hành chứng khoán</t>
  </si>
  <si>
    <t>-Tiền gửi của Tổ chức phát hành</t>
  </si>
  <si>
    <t>III. Tiền và các khoản tương đương tiền cuối kỳ của khách hàng</t>
  </si>
  <si>
    <t>- Tiền gửi của Tổ chức phát hành</t>
  </si>
  <si>
    <t>Mã số</t>
  </si>
  <si>
    <t xml:space="preserve">Năm nay </t>
  </si>
  <si>
    <t>BÁO CÁO TÌNH HÌNH BIẾN ĐỘNG VỐN CHỦ SỞ HỮU</t>
  </si>
  <si>
    <t>Số tăng/ giảm</t>
  </si>
  <si>
    <t>N-1</t>
  </si>
  <si>
    <t>N</t>
  </si>
  <si>
    <t>Tăng</t>
  </si>
  <si>
    <t>Giảm</t>
  </si>
  <si>
    <r>
      <t>I.</t>
    </r>
    <r>
      <rPr>
        <b/>
        <sz val="7"/>
        <color theme="1"/>
        <rFont val="Times New Roman"/>
        <family val="1"/>
      </rPr>
      <t xml:space="preserve">   </t>
    </r>
    <r>
      <rPr>
        <b/>
        <sz val="13"/>
        <color theme="1"/>
        <rFont val="Times New Roman"/>
        <family val="1"/>
      </rPr>
      <t>I. Biến động vốn chủ sở hữu</t>
    </r>
  </si>
  <si>
    <t>1.1. Cổ phiếu phổ thông có quyền biểu quyết</t>
  </si>
  <si>
    <t>1.2. Cổ phiếu ưu đãi</t>
  </si>
  <si>
    <t xml:space="preserve">1.3. Thặng dư vốn cổ phần </t>
  </si>
  <si>
    <t>1.4.Quyền chọn chuyển đổi trái phiếu - Cấu phần vốn</t>
  </si>
  <si>
    <t xml:space="preserve">1.5. Vốn khác của chủ sở hữu </t>
  </si>
  <si>
    <t>2. Cổ phiếu quỹ (*)</t>
  </si>
  <si>
    <t>3. Quỹ dự trữ bổ sung vốn điều lệ</t>
  </si>
  <si>
    <t>4. Quỹ dự phòng tài chính và rủi ro nghiệp vụ</t>
  </si>
  <si>
    <t>5. Chênh lệch đánh giá lại tài sản theo giá trị hợp lý</t>
  </si>
  <si>
    <t>6.Chênh lệch tỷ giá hối đoái</t>
  </si>
  <si>
    <t>7. Các Quỹ khác thuộc vốn chủ sở hữu</t>
  </si>
  <si>
    <t>8. Lợi nhuận chưa phân phối</t>
  </si>
  <si>
    <t>8.1. Lợi nhuận sau thuế đã thực hiện</t>
  </si>
  <si>
    <t xml:space="preserve">8.2. Lợi nhuận chưa thực hiện </t>
  </si>
  <si>
    <t>Tổng cộng</t>
  </si>
  <si>
    <t>II. Thu nhập toàn diện khác</t>
  </si>
  <si>
    <t>1. Lãi/lỗ từ đánh giá lại các TSTC sẵn sàng để bán</t>
  </si>
  <si>
    <t>2. Lãi, lỗ đánh giá lại TĐ theo mô hình giá trị hợp lý</t>
  </si>
  <si>
    <t>3. Lãi, lỗ chênh lệch tỷ giá của hoạt động tại nước ngoài</t>
  </si>
  <si>
    <t>4. Lãi, lỗ toàn diện khác</t>
  </si>
  <si>
    <t>Ghi chú</t>
  </si>
  <si>
    <t>Không đổi tên sheet</t>
  </si>
  <si>
    <t>Những chỉ tiêu không có số liệu có thể không phải trình bày nhưng không được đánh lại “Mã chỉ tiêu”.</t>
  </si>
  <si>
    <t>Không được xóa cột trên sheet</t>
  </si>
  <si>
    <t>Người lập biểu</t>
  </si>
  <si>
    <t>Kế toán trưởng</t>
  </si>
  <si>
    <t>(Ký, họ tên)</t>
  </si>
  <si>
    <t>(Ký, họ tên, đóng dấu)</t>
  </si>
  <si>
    <t>Mã chỉ tiêu</t>
  </si>
  <si>
    <t>Số cuối kỳ</t>
  </si>
  <si>
    <t>Số đầu kỳ</t>
  </si>
  <si>
    <t>Công ty chứng khoán: Công ty TNHH Tư vấn đầu tư chứng khoán TC Capital Việt Nam</t>
  </si>
  <si>
    <t>Địa chỉ: L ô 6 tầng 1 TN Hoàng Thành, 114 Mai Hắc Đế, Hai Bà Trưng, Hà Nội</t>
  </si>
  <si>
    <t>Số dư đầu kỳ</t>
  </si>
  <si>
    <t>Số dư cuối kỳ</t>
  </si>
  <si>
    <t>Cộng chi phí hoạt động (40 = 21à32)</t>
  </si>
  <si>
    <t>Cộng doanh thu hoạt động tài chính (50 = 41à44)</t>
  </si>
  <si>
    <t>Cộng chi phí tài chính (60 = 51à55)</t>
  </si>
  <si>
    <r>
      <t>Cộng doanh thu</t>
    </r>
    <r>
      <rPr>
        <sz val="13"/>
        <color theme="1"/>
        <rFont val="Times New Roman"/>
        <family val="1"/>
      </rPr>
      <t xml:space="preserve"> </t>
    </r>
    <r>
      <rPr>
        <b/>
        <sz val="13"/>
        <color theme="1"/>
        <rFont val="Times New Roman"/>
        <family val="1"/>
      </rPr>
      <t>hoạt động (20 = 01à11)</t>
    </r>
  </si>
  <si>
    <t>Qúy 01 năm 2022</t>
  </si>
  <si>
    <t>Tổng Giám đốc</t>
  </si>
  <si>
    <t>Đặng Quốc Hùng</t>
  </si>
  <si>
    <t>Lập, ngày 14 tháng 04 năm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</si>
</sst>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0;\(#,##0\)"/>
  </numFmts>
  <fonts count="27" x14ac:knownFonts="1">
    <font>
      <sz val="11"/>
      <color theme="1"/>
      <name val="Calibri"/>
      <family val="2"/>
      <scheme val="minor"/>
    </font>
    <font>
      <b/>
      <sz val="10"/>
      <name val="Arial"/>
      <family val="2"/>
    </font>
    <font>
      <sz val="10"/>
      <name val="Arial"/>
      <family val="2"/>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0"/>
      <name val="Calibri"/>
      <family val="2"/>
      <scheme val="minor"/>
    </font>
    <font>
      <u/>
      <sz val="11"/>
      <color theme="1"/>
      <name val="Times New Roman"/>
      <family val="1"/>
    </font>
    <font>
      <i/>
      <sz val="10"/>
      <color theme="1"/>
      <name val="Arial"/>
      <family val="2"/>
    </font>
    <font>
      <i/>
      <sz val="10"/>
      <name val="Arial"/>
      <family val="2"/>
    </font>
    <font>
      <b/>
      <sz val="13"/>
      <color theme="1"/>
      <name val="Times New Roman"/>
      <family val="1"/>
    </font>
    <font>
      <i/>
      <sz val="13"/>
      <color theme="1"/>
      <name val="Times New Roman"/>
      <family val="1"/>
    </font>
    <font>
      <sz val="13"/>
      <color theme="1"/>
      <name val="Times New Roman"/>
      <family val="1"/>
    </font>
    <font>
      <sz val="12"/>
      <color theme="1"/>
      <name val="Times New Roman"/>
      <family val="1"/>
    </font>
    <font>
      <sz val="7"/>
      <color theme="1"/>
      <name val="Times New Roman"/>
      <family val="1"/>
    </font>
    <font>
      <b/>
      <sz val="13"/>
      <color rgb="FF000000"/>
      <name val="Times New Roman"/>
      <family val="1"/>
    </font>
    <font>
      <sz val="13"/>
      <color rgb="FF000000"/>
      <name val="Times New Roman"/>
      <family val="1"/>
    </font>
    <font>
      <b/>
      <i/>
      <sz val="13"/>
      <color theme="1"/>
      <name val="Times New Roman"/>
      <family val="1"/>
    </font>
    <font>
      <sz val="13"/>
      <color rgb="FF548DD4"/>
      <name val="Times New Roman"/>
      <family val="1"/>
    </font>
    <font>
      <b/>
      <sz val="12"/>
      <color theme="1"/>
      <name val="Times New Roman"/>
      <family val="1"/>
    </font>
    <font>
      <b/>
      <sz val="7"/>
      <color theme="1"/>
      <name val="Times New Roman"/>
      <family val="1"/>
    </font>
    <font>
      <sz val="10"/>
      <color theme="1"/>
      <name val="Times New Roman"/>
      <family val="1"/>
    </font>
    <font>
      <sz val="11"/>
      <color theme="1"/>
      <name val="Calibri"/>
      <family val="2"/>
      <scheme val="minor"/>
    </font>
    <font>
      <sz val="12"/>
      <color indexed="8"/>
      <name val="Times New Roman"/>
      <family val="1"/>
    </font>
    <font>
      <b/>
      <i/>
      <sz val="12"/>
      <color theme="1"/>
      <name val="Times New Roman"/>
      <family val="1"/>
    </font>
    <font>
      <sz val="13"/>
      <color indexed="8"/>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bottom style="thin">
        <color indexed="0"/>
      </bottom>
      <diagonal/>
    </border>
  </borders>
  <cellStyleXfs count="3">
    <xf numFmtId="0" fontId="0" fillId="0" borderId="0"/>
    <xf numFmtId="0" fontId="7" fillId="0" borderId="0" applyNumberFormat="0" applyFill="0" applyBorder="0" applyAlignment="0" applyProtection="0"/>
    <xf numFmtId="164" fontId="23" fillId="0" borderId="0" applyFont="0" applyFill="0" applyBorder="0" applyAlignment="0" applyProtection="0"/>
  </cellStyleXfs>
  <cellXfs count="98">
    <xf numFmtId="0" fontId="0" fillId="0" borderId="0" xfId="0"/>
    <xf numFmtId="0" fontId="1" fillId="0" borderId="0" xfId="0" applyFont="1"/>
    <xf numFmtId="0" fontId="3" fillId="0" borderId="0" xfId="0" applyFont="1"/>
    <xf numFmtId="0" fontId="2" fillId="0" borderId="0" xfId="0" applyFont="1"/>
    <xf numFmtId="0" fontId="4" fillId="0" borderId="0" xfId="0" applyFont="1"/>
    <xf numFmtId="0" fontId="6" fillId="2" borderId="1" xfId="0" applyFont="1" applyFill="1" applyBorder="1" applyAlignment="1">
      <alignment horizontal="center"/>
    </xf>
    <xf numFmtId="0" fontId="6" fillId="2" borderId="1" xfId="0" applyFont="1" applyFill="1" applyBorder="1"/>
    <xf numFmtId="0" fontId="3" fillId="0" borderId="1" xfId="0" applyFont="1" applyBorder="1" applyAlignment="1">
      <alignment horizontal="center"/>
    </xf>
    <xf numFmtId="0" fontId="3" fillId="0" borderId="1" xfId="0" applyFont="1" applyBorder="1"/>
    <xf numFmtId="0" fontId="7" fillId="0" borderId="1" xfId="1" applyBorder="1"/>
    <xf numFmtId="0" fontId="8" fillId="0" borderId="0" xfId="0" applyFont="1"/>
    <xf numFmtId="0" fontId="9" fillId="0" borderId="0" xfId="0" applyFont="1" applyAlignment="1">
      <alignment vertical="center"/>
    </xf>
    <xf numFmtId="0" fontId="0" fillId="0" borderId="0" xfId="0"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1" xfId="0" applyFont="1" applyBorder="1" applyAlignment="1">
      <alignment wrapText="1"/>
    </xf>
    <xf numFmtId="0" fontId="11" fillId="0" borderId="1" xfId="0" applyFont="1" applyBorder="1" applyAlignment="1">
      <alignment horizontal="justify" vertical="center" wrapText="1"/>
    </xf>
    <xf numFmtId="0" fontId="13"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19"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1"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11" fillId="0" borderId="1" xfId="0" applyFont="1" applyBorder="1" applyAlignment="1">
      <alignment horizontal="center" vertical="center" wrapText="1"/>
    </xf>
    <xf numFmtId="0" fontId="13" fillId="0" borderId="1" xfId="0" applyFont="1" applyBorder="1" applyAlignment="1">
      <alignment vertical="center" wrapText="1"/>
    </xf>
    <xf numFmtId="0" fontId="13" fillId="0" borderId="1" xfId="0" applyFont="1" applyBorder="1" applyAlignment="1">
      <alignment horizontal="center" vertical="center" wrapText="1"/>
    </xf>
    <xf numFmtId="0" fontId="0" fillId="0" borderId="0" xfId="0" applyBorder="1"/>
    <xf numFmtId="0" fontId="11" fillId="0" borderId="0" xfId="0" applyFont="1" applyBorder="1" applyAlignment="1">
      <alignment horizontal="justify" vertical="center" wrapText="1"/>
    </xf>
    <xf numFmtId="0" fontId="11" fillId="0" borderId="0" xfId="0" applyFont="1" applyBorder="1" applyAlignment="1">
      <alignment vertical="center" wrapText="1"/>
    </xf>
    <xf numFmtId="165" fontId="11" fillId="0" borderId="1" xfId="2" applyNumberFormat="1" applyFont="1" applyBorder="1" applyAlignment="1">
      <alignment horizontal="center" vertical="center" wrapText="1"/>
    </xf>
    <xf numFmtId="165" fontId="13" fillId="0" borderId="1" xfId="2" applyNumberFormat="1" applyFont="1" applyBorder="1" applyAlignment="1">
      <alignment horizontal="center" vertical="center" wrapText="1"/>
    </xf>
    <xf numFmtId="165" fontId="13" fillId="0" borderId="1" xfId="2" applyNumberFormat="1" applyFont="1" applyBorder="1" applyAlignment="1">
      <alignment vertical="center" wrapText="1"/>
    </xf>
    <xf numFmtId="165" fontId="0" fillId="0" borderId="0" xfId="2" applyNumberFormat="1" applyFont="1"/>
    <xf numFmtId="165" fontId="5" fillId="0" borderId="0" xfId="2" applyNumberFormat="1" applyFont="1"/>
    <xf numFmtId="165" fontId="17" fillId="0" borderId="1" xfId="2" applyNumberFormat="1" applyFont="1" applyBorder="1" applyAlignment="1">
      <alignment horizontal="center" vertical="center" wrapText="1"/>
    </xf>
    <xf numFmtId="165" fontId="0" fillId="0" borderId="0" xfId="0" applyNumberFormat="1"/>
    <xf numFmtId="0" fontId="0" fillId="3" borderId="0" xfId="0" applyFill="1"/>
    <xf numFmtId="0" fontId="20"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0" fontId="14" fillId="3" borderId="2" xfId="0" applyFont="1" applyFill="1" applyBorder="1" applyAlignment="1">
      <alignment horizontal="justify" vertical="center" wrapText="1"/>
    </xf>
    <xf numFmtId="0" fontId="22" fillId="3" borderId="2" xfId="0" applyFont="1" applyFill="1" applyBorder="1" applyAlignment="1">
      <alignment horizontal="justify" vertical="center" wrapText="1"/>
    </xf>
    <xf numFmtId="0" fontId="13" fillId="3" borderId="1" xfId="0" applyFont="1" applyFill="1" applyBorder="1" applyAlignment="1">
      <alignment horizontal="justify" vertical="center" wrapText="1"/>
    </xf>
    <xf numFmtId="0" fontId="14" fillId="3" borderId="1" xfId="0" applyFont="1" applyFill="1" applyBorder="1" applyAlignment="1">
      <alignment horizontal="justify" vertical="center" wrapText="1"/>
    </xf>
    <xf numFmtId="165" fontId="14" fillId="3" borderId="1" xfId="2" applyNumberFormat="1" applyFont="1" applyFill="1" applyBorder="1" applyAlignment="1">
      <alignment horizontal="justify" vertical="center" wrapText="1"/>
    </xf>
    <xf numFmtId="0" fontId="11" fillId="3" borderId="1" xfId="0" applyFont="1" applyFill="1" applyBorder="1" applyAlignment="1">
      <alignment horizontal="center" vertical="center" wrapText="1"/>
    </xf>
    <xf numFmtId="165" fontId="0" fillId="3" borderId="0" xfId="2" applyNumberFormat="1" applyFont="1" applyFill="1"/>
    <xf numFmtId="165" fontId="0" fillId="3" borderId="0" xfId="0" applyNumberFormat="1" applyFill="1"/>
    <xf numFmtId="165" fontId="11" fillId="0" borderId="0" xfId="0" applyNumberFormat="1" applyFont="1" applyBorder="1" applyAlignment="1">
      <alignment horizontal="justify" vertical="center" wrapText="1"/>
    </xf>
    <xf numFmtId="165" fontId="11" fillId="0" borderId="0" xfId="2" applyNumberFormat="1" applyFont="1" applyBorder="1" applyAlignment="1">
      <alignment horizontal="justify" vertical="center" wrapText="1"/>
    </xf>
    <xf numFmtId="0" fontId="12" fillId="0" borderId="0" xfId="0" applyFont="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1" fillId="0" borderId="1" xfId="0" applyFont="1" applyBorder="1" applyAlignment="1">
      <alignment horizontal="center" vertical="center" wrapText="1"/>
    </xf>
    <xf numFmtId="0" fontId="3" fillId="0" borderId="0" xfId="0" applyFont="1" applyBorder="1"/>
    <xf numFmtId="165" fontId="3" fillId="0" borderId="0" xfId="2" applyNumberFormat="1" applyFont="1"/>
    <xf numFmtId="165" fontId="13" fillId="0" borderId="1" xfId="2" applyNumberFormat="1" applyFont="1" applyBorder="1"/>
    <xf numFmtId="165" fontId="0" fillId="0" borderId="0" xfId="0" applyNumberFormat="1" applyBorder="1"/>
    <xf numFmtId="0" fontId="11"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1" fillId="0" borderId="1" xfId="0" applyFont="1" applyBorder="1" applyAlignment="1">
      <alignment horizontal="center" vertical="center" wrapText="1"/>
    </xf>
    <xf numFmtId="165" fontId="14" fillId="0" borderId="1" xfId="2" applyNumberFormat="1" applyFont="1" applyBorder="1"/>
    <xf numFmtId="165" fontId="14" fillId="0" borderId="1" xfId="2" applyNumberFormat="1" applyFont="1" applyBorder="1" applyAlignment="1">
      <alignment vertical="center" wrapText="1"/>
    </xf>
    <xf numFmtId="164" fontId="14" fillId="0" borderId="1" xfId="2" applyFont="1" applyBorder="1" applyAlignment="1">
      <alignment vertical="center" wrapText="1"/>
    </xf>
    <xf numFmtId="165" fontId="25" fillId="0" borderId="1" xfId="2" applyNumberFormat="1" applyFont="1" applyBorder="1" applyAlignment="1">
      <alignment vertical="center" wrapText="1"/>
    </xf>
    <xf numFmtId="165" fontId="20" fillId="0" borderId="1" xfId="2" applyNumberFormat="1" applyFont="1" applyBorder="1" applyAlignment="1">
      <alignment vertical="center" wrapText="1"/>
    </xf>
    <xf numFmtId="165" fontId="14" fillId="0" borderId="1" xfId="2" applyNumberFormat="1" applyFont="1" applyBorder="1" applyAlignment="1">
      <alignment horizontal="center" vertical="center" wrapText="1"/>
    </xf>
    <xf numFmtId="165" fontId="20" fillId="0" borderId="1" xfId="2" applyNumberFormat="1" applyFont="1" applyBorder="1" applyAlignment="1">
      <alignment horizontal="center" vertical="center" wrapText="1"/>
    </xf>
    <xf numFmtId="166" fontId="24" fillId="0" borderId="1" xfId="0" applyNumberFormat="1" applyFont="1" applyBorder="1" applyAlignment="1" applyProtection="1">
      <alignment vertical="top"/>
    </xf>
    <xf numFmtId="0" fontId="3" fillId="0" borderId="0" xfId="0" applyFont="1" applyBorder="1" applyAlignment="1">
      <alignment horizontal="center"/>
    </xf>
    <xf numFmtId="0" fontId="3" fillId="0" borderId="0" xfId="0" applyFont="1" applyAlignment="1">
      <alignment horizontal="center"/>
    </xf>
    <xf numFmtId="165" fontId="3" fillId="0" borderId="0" xfId="0" applyNumberFormat="1" applyFont="1"/>
    <xf numFmtId="166" fontId="26" fillId="0" borderId="1" xfId="0" applyNumberFormat="1" applyFont="1" applyBorder="1" applyAlignment="1" applyProtection="1">
      <alignment vertical="top"/>
    </xf>
    <xf numFmtId="165" fontId="24" fillId="0" borderId="4" xfId="2" applyNumberFormat="1" applyFont="1" applyBorder="1" applyAlignment="1" applyProtection="1">
      <alignment vertical="top"/>
    </xf>
    <xf numFmtId="166" fontId="24" fillId="0" borderId="4" xfId="0" applyNumberFormat="1" applyFont="1" applyBorder="1" applyAlignment="1" applyProtection="1">
      <alignment vertical="top"/>
    </xf>
    <xf numFmtId="165" fontId="3" fillId="0" borderId="1" xfId="2" applyNumberFormat="1" applyFont="1" applyBorder="1"/>
    <xf numFmtId="0" fontId="13" fillId="0" borderId="1" xfId="0" applyFont="1" applyBorder="1" applyAlignment="1">
      <alignment vertical="center" wrapText="1"/>
    </xf>
    <xf numFmtId="0" fontId="0" fillId="0" borderId="1" xfId="0" applyBorder="1"/>
    <xf numFmtId="0" fontId="5" fillId="0" borderId="3" xfId="0" applyFont="1" applyBorder="1" applyAlignment="1">
      <alignment horizontal="right"/>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0" fontId="6"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11" fillId="3" borderId="0" xfId="0" applyFont="1" applyFill="1" applyAlignment="1">
      <alignment horizontal="center" vertical="center"/>
    </xf>
    <xf numFmtId="0" fontId="12" fillId="3" borderId="0" xfId="0" applyFont="1" applyFill="1" applyAlignment="1">
      <alignment horizontal="center" vertical="center"/>
    </xf>
    <xf numFmtId="0" fontId="5" fillId="3" borderId="3" xfId="0" applyFont="1" applyFill="1" applyBorder="1" applyAlignment="1">
      <alignment horizontal="right"/>
    </xf>
    <xf numFmtId="0" fontId="6" fillId="0" borderId="0" xfId="0" applyFont="1" applyAlignment="1">
      <alignment horizontal="center"/>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4"/>
  <sheetViews>
    <sheetView tabSelected="1" topLeftCell="A16" workbookViewId="0">
      <selection activeCell="D27" sqref="D27"/>
    </sheetView>
  </sheetViews>
  <sheetFormatPr defaultRowHeight="15" x14ac:dyDescent="0.25"/>
  <cols>
    <col min="1" max="1" width="3.5703125" style="2" customWidth="1"/>
    <col min="2" max="2" width="12.42578125" style="2" customWidth="1"/>
    <col min="3" max="3" width="44.5703125" style="2" customWidth="1"/>
    <col min="4" max="4" width="41.5703125" style="2" customWidth="1"/>
    <col min="5" max="256" width="9.140625" style="2"/>
    <col min="257" max="257" width="3.5703125" style="2" customWidth="1"/>
    <col min="258" max="258" width="15.140625" style="2" customWidth="1"/>
    <col min="259" max="259" width="31.42578125" style="2" bestFit="1" customWidth="1"/>
    <col min="260" max="260" width="38.5703125" style="2" customWidth="1"/>
    <col min="261" max="512" width="9.140625" style="2"/>
    <col min="513" max="513" width="3.5703125" style="2" customWidth="1"/>
    <col min="514" max="514" width="15.140625" style="2" customWidth="1"/>
    <col min="515" max="515" width="31.42578125" style="2" bestFit="1" customWidth="1"/>
    <col min="516" max="516" width="38.5703125" style="2" customWidth="1"/>
    <col min="517" max="768" width="9.140625" style="2"/>
    <col min="769" max="769" width="3.5703125" style="2" customWidth="1"/>
    <col min="770" max="770" width="15.140625" style="2" customWidth="1"/>
    <col min="771" max="771" width="31.42578125" style="2" bestFit="1" customWidth="1"/>
    <col min="772" max="772" width="38.5703125" style="2" customWidth="1"/>
    <col min="773" max="1024" width="9.140625" style="2"/>
    <col min="1025" max="1025" width="3.5703125" style="2" customWidth="1"/>
    <col min="1026" max="1026" width="15.140625" style="2" customWidth="1"/>
    <col min="1027" max="1027" width="31.42578125" style="2" bestFit="1" customWidth="1"/>
    <col min="1028" max="1028" width="38.5703125" style="2" customWidth="1"/>
    <col min="1029" max="1280" width="9.140625" style="2"/>
    <col min="1281" max="1281" width="3.5703125" style="2" customWidth="1"/>
    <col min="1282" max="1282" width="15.140625" style="2" customWidth="1"/>
    <col min="1283" max="1283" width="31.42578125" style="2" bestFit="1" customWidth="1"/>
    <col min="1284" max="1284" width="38.5703125" style="2" customWidth="1"/>
    <col min="1285" max="1536" width="9.140625" style="2"/>
    <col min="1537" max="1537" width="3.5703125" style="2" customWidth="1"/>
    <col min="1538" max="1538" width="15.140625" style="2" customWidth="1"/>
    <col min="1539" max="1539" width="31.42578125" style="2" bestFit="1" customWidth="1"/>
    <col min="1540" max="1540" width="38.5703125" style="2" customWidth="1"/>
    <col min="1541" max="1792" width="9.140625" style="2"/>
    <col min="1793" max="1793" width="3.5703125" style="2" customWidth="1"/>
    <col min="1794" max="1794" width="15.140625" style="2" customWidth="1"/>
    <col min="1795" max="1795" width="31.42578125" style="2" bestFit="1" customWidth="1"/>
    <col min="1796" max="1796" width="38.5703125" style="2" customWidth="1"/>
    <col min="1797" max="2048" width="9.140625" style="2"/>
    <col min="2049" max="2049" width="3.5703125" style="2" customWidth="1"/>
    <col min="2050" max="2050" width="15.140625" style="2" customWidth="1"/>
    <col min="2051" max="2051" width="31.42578125" style="2" bestFit="1" customWidth="1"/>
    <col min="2052" max="2052" width="38.5703125" style="2" customWidth="1"/>
    <col min="2053" max="2304" width="9.140625" style="2"/>
    <col min="2305" max="2305" width="3.5703125" style="2" customWidth="1"/>
    <col min="2306" max="2306" width="15.140625" style="2" customWidth="1"/>
    <col min="2307" max="2307" width="31.42578125" style="2" bestFit="1" customWidth="1"/>
    <col min="2308" max="2308" width="38.5703125" style="2" customWidth="1"/>
    <col min="2309" max="2560" width="9.140625" style="2"/>
    <col min="2561" max="2561" width="3.5703125" style="2" customWidth="1"/>
    <col min="2562" max="2562" width="15.140625" style="2" customWidth="1"/>
    <col min="2563" max="2563" width="31.42578125" style="2" bestFit="1" customWidth="1"/>
    <col min="2564" max="2564" width="38.5703125" style="2" customWidth="1"/>
    <col min="2565" max="2816" width="9.140625" style="2"/>
    <col min="2817" max="2817" width="3.5703125" style="2" customWidth="1"/>
    <col min="2818" max="2818" width="15.140625" style="2" customWidth="1"/>
    <col min="2819" max="2819" width="31.42578125" style="2" bestFit="1" customWidth="1"/>
    <col min="2820" max="2820" width="38.5703125" style="2" customWidth="1"/>
    <col min="2821" max="3072" width="9.140625" style="2"/>
    <col min="3073" max="3073" width="3.5703125" style="2" customWidth="1"/>
    <col min="3074" max="3074" width="15.140625" style="2" customWidth="1"/>
    <col min="3075" max="3075" width="31.42578125" style="2" bestFit="1" customWidth="1"/>
    <col min="3076" max="3076" width="38.5703125" style="2" customWidth="1"/>
    <col min="3077" max="3328" width="9.140625" style="2"/>
    <col min="3329" max="3329" width="3.5703125" style="2" customWidth="1"/>
    <col min="3330" max="3330" width="15.140625" style="2" customWidth="1"/>
    <col min="3331" max="3331" width="31.42578125" style="2" bestFit="1" customWidth="1"/>
    <col min="3332" max="3332" width="38.5703125" style="2" customWidth="1"/>
    <col min="3333" max="3584" width="9.140625" style="2"/>
    <col min="3585" max="3585" width="3.5703125" style="2" customWidth="1"/>
    <col min="3586" max="3586" width="15.140625" style="2" customWidth="1"/>
    <col min="3587" max="3587" width="31.42578125" style="2" bestFit="1" customWidth="1"/>
    <col min="3588" max="3588" width="38.5703125" style="2" customWidth="1"/>
    <col min="3589" max="3840" width="9.140625" style="2"/>
    <col min="3841" max="3841" width="3.5703125" style="2" customWidth="1"/>
    <col min="3842" max="3842" width="15.140625" style="2" customWidth="1"/>
    <col min="3843" max="3843" width="31.42578125" style="2" bestFit="1" customWidth="1"/>
    <col min="3844" max="3844" width="38.5703125" style="2" customWidth="1"/>
    <col min="3845" max="4096" width="9.140625" style="2"/>
    <col min="4097" max="4097" width="3.5703125" style="2" customWidth="1"/>
    <col min="4098" max="4098" width="15.140625" style="2" customWidth="1"/>
    <col min="4099" max="4099" width="31.42578125" style="2" bestFit="1" customWidth="1"/>
    <col min="4100" max="4100" width="38.5703125" style="2" customWidth="1"/>
    <col min="4101" max="4352" width="9.140625" style="2"/>
    <col min="4353" max="4353" width="3.5703125" style="2" customWidth="1"/>
    <col min="4354" max="4354" width="15.140625" style="2" customWidth="1"/>
    <col min="4355" max="4355" width="31.42578125" style="2" bestFit="1" customWidth="1"/>
    <col min="4356" max="4356" width="38.5703125" style="2" customWidth="1"/>
    <col min="4357" max="4608" width="9.140625" style="2"/>
    <col min="4609" max="4609" width="3.5703125" style="2" customWidth="1"/>
    <col min="4610" max="4610" width="15.140625" style="2" customWidth="1"/>
    <col min="4611" max="4611" width="31.42578125" style="2" bestFit="1" customWidth="1"/>
    <col min="4612" max="4612" width="38.5703125" style="2" customWidth="1"/>
    <col min="4613" max="4864" width="9.140625" style="2"/>
    <col min="4865" max="4865" width="3.5703125" style="2" customWidth="1"/>
    <col min="4866" max="4866" width="15.140625" style="2" customWidth="1"/>
    <col min="4867" max="4867" width="31.42578125" style="2" bestFit="1" customWidth="1"/>
    <col min="4868" max="4868" width="38.5703125" style="2" customWidth="1"/>
    <col min="4869" max="5120" width="9.140625" style="2"/>
    <col min="5121" max="5121" width="3.5703125" style="2" customWidth="1"/>
    <col min="5122" max="5122" width="15.140625" style="2" customWidth="1"/>
    <col min="5123" max="5123" width="31.42578125" style="2" bestFit="1" customWidth="1"/>
    <col min="5124" max="5124" width="38.5703125" style="2" customWidth="1"/>
    <col min="5125" max="5376" width="9.140625" style="2"/>
    <col min="5377" max="5377" width="3.5703125" style="2" customWidth="1"/>
    <col min="5378" max="5378" width="15.140625" style="2" customWidth="1"/>
    <col min="5379" max="5379" width="31.42578125" style="2" bestFit="1" customWidth="1"/>
    <col min="5380" max="5380" width="38.5703125" style="2" customWidth="1"/>
    <col min="5381" max="5632" width="9.140625" style="2"/>
    <col min="5633" max="5633" width="3.5703125" style="2" customWidth="1"/>
    <col min="5634" max="5634" width="15.140625" style="2" customWidth="1"/>
    <col min="5635" max="5635" width="31.42578125" style="2" bestFit="1" customWidth="1"/>
    <col min="5636" max="5636" width="38.5703125" style="2" customWidth="1"/>
    <col min="5637" max="5888" width="9.140625" style="2"/>
    <col min="5889" max="5889" width="3.5703125" style="2" customWidth="1"/>
    <col min="5890" max="5890" width="15.140625" style="2" customWidth="1"/>
    <col min="5891" max="5891" width="31.42578125" style="2" bestFit="1" customWidth="1"/>
    <col min="5892" max="5892" width="38.5703125" style="2" customWidth="1"/>
    <col min="5893" max="6144" width="9.140625" style="2"/>
    <col min="6145" max="6145" width="3.5703125" style="2" customWidth="1"/>
    <col min="6146" max="6146" width="15.140625" style="2" customWidth="1"/>
    <col min="6147" max="6147" width="31.42578125" style="2" bestFit="1" customWidth="1"/>
    <col min="6148" max="6148" width="38.5703125" style="2" customWidth="1"/>
    <col min="6149" max="6400" width="9.140625" style="2"/>
    <col min="6401" max="6401" width="3.5703125" style="2" customWidth="1"/>
    <col min="6402" max="6402" width="15.140625" style="2" customWidth="1"/>
    <col min="6403" max="6403" width="31.42578125" style="2" bestFit="1" customWidth="1"/>
    <col min="6404" max="6404" width="38.5703125" style="2" customWidth="1"/>
    <col min="6405" max="6656" width="9.140625" style="2"/>
    <col min="6657" max="6657" width="3.5703125" style="2" customWidth="1"/>
    <col min="6658" max="6658" width="15.140625" style="2" customWidth="1"/>
    <col min="6659" max="6659" width="31.42578125" style="2" bestFit="1" customWidth="1"/>
    <col min="6660" max="6660" width="38.5703125" style="2" customWidth="1"/>
    <col min="6661" max="6912" width="9.140625" style="2"/>
    <col min="6913" max="6913" width="3.5703125" style="2" customWidth="1"/>
    <col min="6914" max="6914" width="15.140625" style="2" customWidth="1"/>
    <col min="6915" max="6915" width="31.42578125" style="2" bestFit="1" customWidth="1"/>
    <col min="6916" max="6916" width="38.5703125" style="2" customWidth="1"/>
    <col min="6917" max="7168" width="9.140625" style="2"/>
    <col min="7169" max="7169" width="3.5703125" style="2" customWidth="1"/>
    <col min="7170" max="7170" width="15.140625" style="2" customWidth="1"/>
    <col min="7171" max="7171" width="31.42578125" style="2" bestFit="1" customWidth="1"/>
    <col min="7172" max="7172" width="38.5703125" style="2" customWidth="1"/>
    <col min="7173" max="7424" width="9.140625" style="2"/>
    <col min="7425" max="7425" width="3.5703125" style="2" customWidth="1"/>
    <col min="7426" max="7426" width="15.140625" style="2" customWidth="1"/>
    <col min="7427" max="7427" width="31.42578125" style="2" bestFit="1" customWidth="1"/>
    <col min="7428" max="7428" width="38.5703125" style="2" customWidth="1"/>
    <col min="7429" max="7680" width="9.140625" style="2"/>
    <col min="7681" max="7681" width="3.5703125" style="2" customWidth="1"/>
    <col min="7682" max="7682" width="15.140625" style="2" customWidth="1"/>
    <col min="7683" max="7683" width="31.42578125" style="2" bestFit="1" customWidth="1"/>
    <col min="7684" max="7684" width="38.5703125" style="2" customWidth="1"/>
    <col min="7685" max="7936" width="9.140625" style="2"/>
    <col min="7937" max="7937" width="3.5703125" style="2" customWidth="1"/>
    <col min="7938" max="7938" width="15.140625" style="2" customWidth="1"/>
    <col min="7939" max="7939" width="31.42578125" style="2" bestFit="1" customWidth="1"/>
    <col min="7940" max="7940" width="38.5703125" style="2" customWidth="1"/>
    <col min="7941" max="8192" width="9.140625" style="2"/>
    <col min="8193" max="8193" width="3.5703125" style="2" customWidth="1"/>
    <col min="8194" max="8194" width="15.140625" style="2" customWidth="1"/>
    <col min="8195" max="8195" width="31.42578125" style="2" bestFit="1" customWidth="1"/>
    <col min="8196" max="8196" width="38.5703125" style="2" customWidth="1"/>
    <col min="8197" max="8448" width="9.140625" style="2"/>
    <col min="8449" max="8449" width="3.5703125" style="2" customWidth="1"/>
    <col min="8450" max="8450" width="15.140625" style="2" customWidth="1"/>
    <col min="8451" max="8451" width="31.42578125" style="2" bestFit="1" customWidth="1"/>
    <col min="8452" max="8452" width="38.5703125" style="2" customWidth="1"/>
    <col min="8453" max="8704" width="9.140625" style="2"/>
    <col min="8705" max="8705" width="3.5703125" style="2" customWidth="1"/>
    <col min="8706" max="8706" width="15.140625" style="2" customWidth="1"/>
    <col min="8707" max="8707" width="31.42578125" style="2" bestFit="1" customWidth="1"/>
    <col min="8708" max="8708" width="38.5703125" style="2" customWidth="1"/>
    <col min="8709" max="8960" width="9.140625" style="2"/>
    <col min="8961" max="8961" width="3.5703125" style="2" customWidth="1"/>
    <col min="8962" max="8962" width="15.140625" style="2" customWidth="1"/>
    <col min="8963" max="8963" width="31.42578125" style="2" bestFit="1" customWidth="1"/>
    <col min="8964" max="8964" width="38.5703125" style="2" customWidth="1"/>
    <col min="8965" max="9216" width="9.140625" style="2"/>
    <col min="9217" max="9217" width="3.5703125" style="2" customWidth="1"/>
    <col min="9218" max="9218" width="15.140625" style="2" customWidth="1"/>
    <col min="9219" max="9219" width="31.42578125" style="2" bestFit="1" customWidth="1"/>
    <col min="9220" max="9220" width="38.5703125" style="2" customWidth="1"/>
    <col min="9221" max="9472" width="9.140625" style="2"/>
    <col min="9473" max="9473" width="3.5703125" style="2" customWidth="1"/>
    <col min="9474" max="9474" width="15.140625" style="2" customWidth="1"/>
    <col min="9475" max="9475" width="31.42578125" style="2" bestFit="1" customWidth="1"/>
    <col min="9476" max="9476" width="38.5703125" style="2" customWidth="1"/>
    <col min="9477" max="9728" width="9.140625" style="2"/>
    <col min="9729" max="9729" width="3.5703125" style="2" customWidth="1"/>
    <col min="9730" max="9730" width="15.140625" style="2" customWidth="1"/>
    <col min="9731" max="9731" width="31.42578125" style="2" bestFit="1" customWidth="1"/>
    <col min="9732" max="9732" width="38.5703125" style="2" customWidth="1"/>
    <col min="9733" max="9984" width="9.140625" style="2"/>
    <col min="9985" max="9985" width="3.5703125" style="2" customWidth="1"/>
    <col min="9986" max="9986" width="15.140625" style="2" customWidth="1"/>
    <col min="9987" max="9987" width="31.42578125" style="2" bestFit="1" customWidth="1"/>
    <col min="9988" max="9988" width="38.5703125" style="2" customWidth="1"/>
    <col min="9989" max="10240" width="9.140625" style="2"/>
    <col min="10241" max="10241" width="3.5703125" style="2" customWidth="1"/>
    <col min="10242" max="10242" width="15.140625" style="2" customWidth="1"/>
    <col min="10243" max="10243" width="31.42578125" style="2" bestFit="1" customWidth="1"/>
    <col min="10244" max="10244" width="38.5703125" style="2" customWidth="1"/>
    <col min="10245" max="10496" width="9.140625" style="2"/>
    <col min="10497" max="10497" width="3.5703125" style="2" customWidth="1"/>
    <col min="10498" max="10498" width="15.140625" style="2" customWidth="1"/>
    <col min="10499" max="10499" width="31.42578125" style="2" bestFit="1" customWidth="1"/>
    <col min="10500" max="10500" width="38.5703125" style="2" customWidth="1"/>
    <col min="10501" max="10752" width="9.140625" style="2"/>
    <col min="10753" max="10753" width="3.5703125" style="2" customWidth="1"/>
    <col min="10754" max="10754" width="15.140625" style="2" customWidth="1"/>
    <col min="10755" max="10755" width="31.42578125" style="2" bestFit="1" customWidth="1"/>
    <col min="10756" max="10756" width="38.5703125" style="2" customWidth="1"/>
    <col min="10757" max="11008" width="9.140625" style="2"/>
    <col min="11009" max="11009" width="3.5703125" style="2" customWidth="1"/>
    <col min="11010" max="11010" width="15.140625" style="2" customWidth="1"/>
    <col min="11011" max="11011" width="31.42578125" style="2" bestFit="1" customWidth="1"/>
    <col min="11012" max="11012" width="38.5703125" style="2" customWidth="1"/>
    <col min="11013" max="11264" width="9.140625" style="2"/>
    <col min="11265" max="11265" width="3.5703125" style="2" customWidth="1"/>
    <col min="11266" max="11266" width="15.140625" style="2" customWidth="1"/>
    <col min="11267" max="11267" width="31.42578125" style="2" bestFit="1" customWidth="1"/>
    <col min="11268" max="11268" width="38.5703125" style="2" customWidth="1"/>
    <col min="11269" max="11520" width="9.140625" style="2"/>
    <col min="11521" max="11521" width="3.5703125" style="2" customWidth="1"/>
    <col min="11522" max="11522" width="15.140625" style="2" customWidth="1"/>
    <col min="11523" max="11523" width="31.42578125" style="2" bestFit="1" customWidth="1"/>
    <col min="11524" max="11524" width="38.5703125" style="2" customWidth="1"/>
    <col min="11525" max="11776" width="9.140625" style="2"/>
    <col min="11777" max="11777" width="3.5703125" style="2" customWidth="1"/>
    <col min="11778" max="11778" width="15.140625" style="2" customWidth="1"/>
    <col min="11779" max="11779" width="31.42578125" style="2" bestFit="1" customWidth="1"/>
    <col min="11780" max="11780" width="38.5703125" style="2" customWidth="1"/>
    <col min="11781" max="12032" width="9.140625" style="2"/>
    <col min="12033" max="12033" width="3.5703125" style="2" customWidth="1"/>
    <col min="12034" max="12034" width="15.140625" style="2" customWidth="1"/>
    <col min="12035" max="12035" width="31.42578125" style="2" bestFit="1" customWidth="1"/>
    <col min="12036" max="12036" width="38.5703125" style="2" customWidth="1"/>
    <col min="12037" max="12288" width="9.140625" style="2"/>
    <col min="12289" max="12289" width="3.5703125" style="2" customWidth="1"/>
    <col min="12290" max="12290" width="15.140625" style="2" customWidth="1"/>
    <col min="12291" max="12291" width="31.42578125" style="2" bestFit="1" customWidth="1"/>
    <col min="12292" max="12292" width="38.5703125" style="2" customWidth="1"/>
    <col min="12293" max="12544" width="9.140625" style="2"/>
    <col min="12545" max="12545" width="3.5703125" style="2" customWidth="1"/>
    <col min="12546" max="12546" width="15.140625" style="2" customWidth="1"/>
    <col min="12547" max="12547" width="31.42578125" style="2" bestFit="1" customWidth="1"/>
    <col min="12548" max="12548" width="38.5703125" style="2" customWidth="1"/>
    <col min="12549" max="12800" width="9.140625" style="2"/>
    <col min="12801" max="12801" width="3.5703125" style="2" customWidth="1"/>
    <col min="12802" max="12802" width="15.140625" style="2" customWidth="1"/>
    <col min="12803" max="12803" width="31.42578125" style="2" bestFit="1" customWidth="1"/>
    <col min="12804" max="12804" width="38.5703125" style="2" customWidth="1"/>
    <col min="12805" max="13056" width="9.140625" style="2"/>
    <col min="13057" max="13057" width="3.5703125" style="2" customWidth="1"/>
    <col min="13058" max="13058" width="15.140625" style="2" customWidth="1"/>
    <col min="13059" max="13059" width="31.42578125" style="2" bestFit="1" customWidth="1"/>
    <col min="13060" max="13060" width="38.5703125" style="2" customWidth="1"/>
    <col min="13061" max="13312" width="9.140625" style="2"/>
    <col min="13313" max="13313" width="3.5703125" style="2" customWidth="1"/>
    <col min="13314" max="13314" width="15.140625" style="2" customWidth="1"/>
    <col min="13315" max="13315" width="31.42578125" style="2" bestFit="1" customWidth="1"/>
    <col min="13316" max="13316" width="38.5703125" style="2" customWidth="1"/>
    <col min="13317" max="13568" width="9.140625" style="2"/>
    <col min="13569" max="13569" width="3.5703125" style="2" customWidth="1"/>
    <col min="13570" max="13570" width="15.140625" style="2" customWidth="1"/>
    <col min="13571" max="13571" width="31.42578125" style="2" bestFit="1" customWidth="1"/>
    <col min="13572" max="13572" width="38.5703125" style="2" customWidth="1"/>
    <col min="13573" max="13824" width="9.140625" style="2"/>
    <col min="13825" max="13825" width="3.5703125" style="2" customWidth="1"/>
    <col min="13826" max="13826" width="15.140625" style="2" customWidth="1"/>
    <col min="13827" max="13827" width="31.42578125" style="2" bestFit="1" customWidth="1"/>
    <col min="13828" max="13828" width="38.5703125" style="2" customWidth="1"/>
    <col min="13829" max="14080" width="9.140625" style="2"/>
    <col min="14081" max="14081" width="3.5703125" style="2" customWidth="1"/>
    <col min="14082" max="14082" width="15.140625" style="2" customWidth="1"/>
    <col min="14083" max="14083" width="31.42578125" style="2" bestFit="1" customWidth="1"/>
    <col min="14084" max="14084" width="38.5703125" style="2" customWidth="1"/>
    <col min="14085" max="14336" width="9.140625" style="2"/>
    <col min="14337" max="14337" width="3.5703125" style="2" customWidth="1"/>
    <col min="14338" max="14338" width="15.140625" style="2" customWidth="1"/>
    <col min="14339" max="14339" width="31.42578125" style="2" bestFit="1" customWidth="1"/>
    <col min="14340" max="14340" width="38.5703125" style="2" customWidth="1"/>
    <col min="14341" max="14592" width="9.140625" style="2"/>
    <col min="14593" max="14593" width="3.5703125" style="2" customWidth="1"/>
    <col min="14594" max="14594" width="15.140625" style="2" customWidth="1"/>
    <col min="14595" max="14595" width="31.42578125" style="2" bestFit="1" customWidth="1"/>
    <col min="14596" max="14596" width="38.5703125" style="2" customWidth="1"/>
    <col min="14597" max="14848" width="9.140625" style="2"/>
    <col min="14849" max="14849" width="3.5703125" style="2" customWidth="1"/>
    <col min="14850" max="14850" width="15.140625" style="2" customWidth="1"/>
    <col min="14851" max="14851" width="31.42578125" style="2" bestFit="1" customWidth="1"/>
    <col min="14852" max="14852" width="38.5703125" style="2" customWidth="1"/>
    <col min="14853" max="15104" width="9.140625" style="2"/>
    <col min="15105" max="15105" width="3.5703125" style="2" customWidth="1"/>
    <col min="15106" max="15106" width="15.140625" style="2" customWidth="1"/>
    <col min="15107" max="15107" width="31.42578125" style="2" bestFit="1" customWidth="1"/>
    <col min="15108" max="15108" width="38.5703125" style="2" customWidth="1"/>
    <col min="15109" max="15360" width="9.140625" style="2"/>
    <col min="15361" max="15361" width="3.5703125" style="2" customWidth="1"/>
    <col min="15362" max="15362" width="15.140625" style="2" customWidth="1"/>
    <col min="15363" max="15363" width="31.42578125" style="2" bestFit="1" customWidth="1"/>
    <col min="15364" max="15364" width="38.5703125" style="2" customWidth="1"/>
    <col min="15365" max="15616" width="9.140625" style="2"/>
    <col min="15617" max="15617" width="3.5703125" style="2" customWidth="1"/>
    <col min="15618" max="15618" width="15.140625" style="2" customWidth="1"/>
    <col min="15619" max="15619" width="31.42578125" style="2" bestFit="1" customWidth="1"/>
    <col min="15620" max="15620" width="38.5703125" style="2" customWidth="1"/>
    <col min="15621" max="15872" width="9.140625" style="2"/>
    <col min="15873" max="15873" width="3.5703125" style="2" customWidth="1"/>
    <col min="15874" max="15874" width="15.140625" style="2" customWidth="1"/>
    <col min="15875" max="15875" width="31.42578125" style="2" bestFit="1" customWidth="1"/>
    <col min="15876" max="15876" width="38.5703125" style="2" customWidth="1"/>
    <col min="15877" max="16128" width="9.140625" style="2"/>
    <col min="16129" max="16129" width="3.5703125" style="2" customWidth="1"/>
    <col min="16130" max="16130" width="15.140625" style="2" customWidth="1"/>
    <col min="16131" max="16131" width="31.42578125" style="2" bestFit="1" customWidth="1"/>
    <col min="16132" max="16132" width="38.5703125" style="2" customWidth="1"/>
    <col min="16133" max="16384" width="9.140625" style="2"/>
  </cols>
  <sheetData>
    <row r="2" spans="2:4" x14ac:dyDescent="0.25">
      <c r="B2" s="1" t="s">
        <v>464</v>
      </c>
    </row>
    <row r="3" spans="2:4" x14ac:dyDescent="0.25">
      <c r="B3" s="3" t="s">
        <v>465</v>
      </c>
    </row>
    <row r="4" spans="2:4" x14ac:dyDescent="0.25">
      <c r="B4" s="3" t="s">
        <v>0</v>
      </c>
    </row>
    <row r="7" spans="2:4" ht="18.75" x14ac:dyDescent="0.3">
      <c r="C7" s="4" t="s">
        <v>4</v>
      </c>
    </row>
    <row r="9" spans="2:4" ht="45" x14ac:dyDescent="0.25">
      <c r="D9" s="15" t="s">
        <v>5</v>
      </c>
    </row>
    <row r="10" spans="2:4" x14ac:dyDescent="0.25">
      <c r="B10" s="5" t="s">
        <v>1</v>
      </c>
      <c r="C10" s="6" t="s">
        <v>2</v>
      </c>
      <c r="D10" s="6" t="s">
        <v>3</v>
      </c>
    </row>
    <row r="11" spans="2:4" x14ac:dyDescent="0.25">
      <c r="B11" s="7">
        <v>1</v>
      </c>
      <c r="C11" s="8" t="s">
        <v>6</v>
      </c>
      <c r="D11" s="9" t="s">
        <v>14</v>
      </c>
    </row>
    <row r="12" spans="2:4" x14ac:dyDescent="0.25">
      <c r="B12" s="7">
        <v>2</v>
      </c>
      <c r="C12" s="8" t="s">
        <v>7</v>
      </c>
      <c r="D12" s="9" t="s">
        <v>15</v>
      </c>
    </row>
    <row r="13" spans="2:4" x14ac:dyDescent="0.25">
      <c r="B13" s="7">
        <v>3</v>
      </c>
      <c r="C13" s="8" t="s">
        <v>8</v>
      </c>
      <c r="D13" s="9" t="s">
        <v>16</v>
      </c>
    </row>
    <row r="14" spans="2:4" ht="39.75" customHeight="1" x14ac:dyDescent="0.25">
      <c r="B14" s="7">
        <v>4</v>
      </c>
      <c r="C14" s="16" t="s">
        <v>9</v>
      </c>
      <c r="D14" s="9" t="s">
        <v>17</v>
      </c>
    </row>
    <row r="15" spans="2:4" ht="46.5" customHeight="1" x14ac:dyDescent="0.25">
      <c r="B15" s="7">
        <v>5</v>
      </c>
      <c r="C15" s="16" t="s">
        <v>11</v>
      </c>
      <c r="D15" s="9" t="s">
        <v>19</v>
      </c>
    </row>
    <row r="16" spans="2:4" ht="36" customHeight="1" x14ac:dyDescent="0.25">
      <c r="B16" s="7">
        <v>6</v>
      </c>
      <c r="C16" s="16" t="s">
        <v>10</v>
      </c>
      <c r="D16" s="9" t="s">
        <v>18</v>
      </c>
    </row>
    <row r="17" spans="2:4" ht="30.75" customHeight="1" x14ac:dyDescent="0.25">
      <c r="B17" s="7">
        <v>7</v>
      </c>
      <c r="C17" s="16" t="s">
        <v>12</v>
      </c>
      <c r="D17" s="9" t="s">
        <v>20</v>
      </c>
    </row>
    <row r="18" spans="2:4" ht="30.75" customHeight="1" x14ac:dyDescent="0.25">
      <c r="B18" s="7">
        <v>8</v>
      </c>
      <c r="C18" s="16" t="s">
        <v>13</v>
      </c>
      <c r="D18" s="9" t="s">
        <v>21</v>
      </c>
    </row>
    <row r="19" spans="2:4" x14ac:dyDescent="0.25">
      <c r="B19" s="5"/>
      <c r="C19" s="5"/>
      <c r="D19" s="5"/>
    </row>
    <row r="21" spans="2:4" x14ac:dyDescent="0.25">
      <c r="B21" s="10" t="s">
        <v>453</v>
      </c>
      <c r="C21" s="11" t="s">
        <v>454</v>
      </c>
    </row>
    <row r="22" spans="2:4" x14ac:dyDescent="0.25">
      <c r="C22" s="11" t="s">
        <v>455</v>
      </c>
    </row>
    <row r="23" spans="2:4" x14ac:dyDescent="0.25">
      <c r="C23" s="11" t="s">
        <v>456</v>
      </c>
    </row>
    <row r="26" spans="2:4" x14ac:dyDescent="0.25">
      <c r="B26" s="12"/>
      <c r="C26" s="12"/>
      <c r="D26" s="13" t="s">
        <v>475</v>
      </c>
    </row>
    <row r="27" spans="2:4" ht="25.5" x14ac:dyDescent="0.25">
      <c r="B27" s="14" t="s">
        <v>457</v>
      </c>
      <c r="C27" s="14" t="s">
        <v>458</v>
      </c>
      <c r="D27" s="14" t="s">
        <v>473</v>
      </c>
    </row>
    <row r="28" spans="2:4" x14ac:dyDescent="0.25">
      <c r="B28" s="13" t="s">
        <v>459</v>
      </c>
      <c r="C28" s="13" t="s">
        <v>459</v>
      </c>
      <c r="D28" s="13" t="s">
        <v>460</v>
      </c>
    </row>
    <row r="29" spans="2:4" x14ac:dyDescent="0.25">
      <c r="B29" s="13"/>
      <c r="C29" s="13"/>
      <c r="D29" s="13"/>
    </row>
    <row r="34" spans="4:4" x14ac:dyDescent="0.25">
      <c r="D34" s="97" t="s">
        <v>474</v>
      </c>
    </row>
  </sheetData>
  <hyperlinks>
    <hyperlink ref="D12" location="CCTTCR_06609!A1" display="Các chỉ tiêu BCTC riêng" xr:uid="{00000000-0004-0000-0000-000000000000}"/>
    <hyperlink ref="D13" location="BCKQHDR_06610!A1" display="BCKQHD riêng" xr:uid="{00000000-0004-0000-0000-000001000000}"/>
    <hyperlink ref="D14" location="BCLCTTRTT_06611!A1" display="BCLCTT riêng_TT" xr:uid="{00000000-0004-0000-0000-000002000000}"/>
    <hyperlink ref="D11" location="BCTCR_06608!A1" display="BCTC Riêng" xr:uid="{00000000-0004-0000-0000-000003000000}"/>
    <hyperlink ref="D15" location="PLCTTHDMGUTCKHTT_06612!A1" display="PLCTTHDMGUTCKH_TT" xr:uid="{00000000-0004-0000-0000-000004000000}"/>
    <hyperlink ref="D16" location="BCLCTTRGT_06613!A1" display="BCLCTT riêng_GT" xr:uid="{00000000-0004-0000-0000-000005000000}"/>
    <hyperlink ref="D17" location="PLCTTHDMGUTCKHGT_06614!A1" display="PLCTTHDMGUTCKH_GT" xr:uid="{00000000-0004-0000-0000-000006000000}"/>
    <hyperlink ref="D18" location="BCTHBDVCSH_06615!A1" display="BCTHBDVCSH" xr:uid="{00000000-0004-0000-0000-000007000000}"/>
  </hyperlink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9"/>
  <sheetViews>
    <sheetView workbookViewId="0">
      <selection activeCell="D134" sqref="D134"/>
    </sheetView>
  </sheetViews>
  <sheetFormatPr defaultRowHeight="15" x14ac:dyDescent="0.25"/>
  <cols>
    <col min="1" max="1" width="64.85546875" style="2" customWidth="1"/>
    <col min="2" max="2" width="11" style="2" customWidth="1"/>
    <col min="3" max="3" width="16.85546875" style="2" customWidth="1"/>
    <col min="4" max="4" width="18.42578125" style="60" customWidth="1"/>
    <col min="5" max="5" width="18" style="60" customWidth="1"/>
    <col min="6" max="6" width="8.85546875" style="59" customWidth="1"/>
    <col min="7" max="7" width="58.85546875" style="2" bestFit="1" customWidth="1"/>
    <col min="8" max="16384" width="9.140625" style="2"/>
  </cols>
  <sheetData>
    <row r="1" spans="1:7" ht="16.5" x14ac:dyDescent="0.25">
      <c r="A1" s="85" t="s">
        <v>22</v>
      </c>
      <c r="B1" s="85"/>
      <c r="C1" s="85"/>
      <c r="D1" s="85"/>
      <c r="E1" s="85"/>
    </row>
    <row r="2" spans="1:7" ht="16.5" x14ac:dyDescent="0.25">
      <c r="A2" s="86" t="s">
        <v>472</v>
      </c>
      <c r="B2" s="86"/>
      <c r="C2" s="86"/>
      <c r="D2" s="86"/>
      <c r="E2" s="86"/>
    </row>
    <row r="3" spans="1:7" x14ac:dyDescent="0.25">
      <c r="A3" s="84" t="s">
        <v>216</v>
      </c>
      <c r="B3" s="84"/>
      <c r="C3" s="84"/>
      <c r="D3" s="84"/>
      <c r="E3" s="84"/>
    </row>
    <row r="4" spans="1:7" s="76" customFormat="1" ht="15.95" customHeight="1" x14ac:dyDescent="0.25">
      <c r="A4" s="66" t="s">
        <v>23</v>
      </c>
      <c r="B4" s="66" t="s">
        <v>424</v>
      </c>
      <c r="C4" s="66" t="s">
        <v>24</v>
      </c>
      <c r="D4" s="34" t="s">
        <v>462</v>
      </c>
      <c r="E4" s="34" t="s">
        <v>463</v>
      </c>
      <c r="F4" s="75"/>
    </row>
    <row r="5" spans="1:7" ht="16.5" x14ac:dyDescent="0.25">
      <c r="A5" s="64" t="s">
        <v>27</v>
      </c>
      <c r="B5" s="64" t="s">
        <v>28</v>
      </c>
      <c r="C5" s="64" t="s">
        <v>29</v>
      </c>
      <c r="D5" s="35">
        <v>1</v>
      </c>
      <c r="E5" s="35">
        <v>2</v>
      </c>
    </row>
    <row r="6" spans="1:7" ht="16.5" x14ac:dyDescent="0.25">
      <c r="A6" s="66" t="s">
        <v>30</v>
      </c>
      <c r="B6" s="66"/>
      <c r="C6" s="64"/>
      <c r="D6" s="72"/>
      <c r="E6" s="72"/>
      <c r="F6" s="63"/>
    </row>
    <row r="7" spans="1:7" ht="16.5" x14ac:dyDescent="0.25">
      <c r="A7" s="23" t="s">
        <v>31</v>
      </c>
      <c r="B7" s="66">
        <v>100</v>
      </c>
      <c r="C7" s="64"/>
      <c r="D7" s="73">
        <f>+D8+D28</f>
        <v>18155888146</v>
      </c>
      <c r="E7" s="73">
        <f>+E8+E28</f>
        <v>18554127148</v>
      </c>
    </row>
    <row r="8" spans="1:7" ht="16.5" x14ac:dyDescent="0.25">
      <c r="A8" s="23" t="s">
        <v>32</v>
      </c>
      <c r="B8" s="66">
        <v>110</v>
      </c>
      <c r="C8" s="64"/>
      <c r="D8" s="73">
        <f>+D9+D12+D13+D14+D15+D16+D17+D22+D23+D24+D25+D27+D26</f>
        <v>18002876018</v>
      </c>
      <c r="E8" s="73">
        <f>+E9+E12+E13+E14+E15+E16+E17+E22+E23+E24+E25+E27+E26</f>
        <v>18406004020</v>
      </c>
    </row>
    <row r="9" spans="1:7" ht="16.5" x14ac:dyDescent="0.25">
      <c r="A9" s="65" t="s">
        <v>33</v>
      </c>
      <c r="B9" s="64">
        <v>111</v>
      </c>
      <c r="C9" s="64"/>
      <c r="D9" s="72">
        <f>+D10+D11</f>
        <v>18000036578</v>
      </c>
      <c r="E9" s="72">
        <f>+E10+E11</f>
        <v>18405004020</v>
      </c>
      <c r="G9" s="77"/>
    </row>
    <row r="10" spans="1:7" ht="16.5" x14ac:dyDescent="0.25">
      <c r="A10" s="65" t="s">
        <v>34</v>
      </c>
      <c r="B10" s="64">
        <v>111.1</v>
      </c>
      <c r="C10" s="64"/>
      <c r="D10" s="72">
        <v>17980761946</v>
      </c>
      <c r="E10" s="72">
        <v>717272646</v>
      </c>
      <c r="G10" s="77"/>
    </row>
    <row r="11" spans="1:7" ht="16.5" x14ac:dyDescent="0.25">
      <c r="A11" s="65" t="s">
        <v>35</v>
      </c>
      <c r="B11" s="64">
        <v>111.2</v>
      </c>
      <c r="C11" s="64"/>
      <c r="D11" s="72">
        <v>19274632</v>
      </c>
      <c r="E11" s="72">
        <v>17687731374</v>
      </c>
    </row>
    <row r="12" spans="1:7" ht="16.5" x14ac:dyDescent="0.25">
      <c r="A12" s="65" t="s">
        <v>36</v>
      </c>
      <c r="B12" s="64">
        <v>112</v>
      </c>
      <c r="C12" s="64"/>
      <c r="D12" s="72"/>
      <c r="E12" s="72"/>
    </row>
    <row r="13" spans="1:7" ht="16.5" x14ac:dyDescent="0.25">
      <c r="A13" s="65" t="s">
        <v>37</v>
      </c>
      <c r="B13" s="64">
        <v>113</v>
      </c>
      <c r="C13" s="64"/>
      <c r="D13" s="72"/>
      <c r="E13" s="72"/>
    </row>
    <row r="14" spans="1:7" ht="16.5" x14ac:dyDescent="0.25">
      <c r="A14" s="65" t="s">
        <v>38</v>
      </c>
      <c r="B14" s="64">
        <v>114</v>
      </c>
      <c r="C14" s="64"/>
      <c r="D14" s="72"/>
      <c r="E14" s="72"/>
    </row>
    <row r="15" spans="1:7" ht="16.5" x14ac:dyDescent="0.25">
      <c r="A15" s="65" t="s">
        <v>39</v>
      </c>
      <c r="B15" s="64">
        <v>115</v>
      </c>
      <c r="C15" s="64"/>
      <c r="D15" s="72"/>
      <c r="E15" s="72"/>
    </row>
    <row r="16" spans="1:7" ht="33" x14ac:dyDescent="0.25">
      <c r="A16" s="65" t="s">
        <v>40</v>
      </c>
      <c r="B16" s="64">
        <v>116</v>
      </c>
      <c r="C16" s="64"/>
      <c r="D16" s="72"/>
      <c r="E16" s="72"/>
    </row>
    <row r="17" spans="1:5" ht="16.5" x14ac:dyDescent="0.25">
      <c r="A17" s="65" t="s">
        <v>41</v>
      </c>
      <c r="B17" s="64">
        <v>117</v>
      </c>
      <c r="C17" s="64"/>
      <c r="D17" s="81"/>
      <c r="E17" s="81"/>
    </row>
    <row r="18" spans="1:5" ht="16.5" x14ac:dyDescent="0.25">
      <c r="A18" s="65" t="s">
        <v>42</v>
      </c>
      <c r="B18" s="64">
        <v>117.1</v>
      </c>
      <c r="C18" s="64"/>
      <c r="D18" s="72"/>
      <c r="E18" s="72"/>
    </row>
    <row r="19" spans="1:5" ht="16.5" x14ac:dyDescent="0.25">
      <c r="A19" s="65" t="s">
        <v>43</v>
      </c>
      <c r="B19" s="64">
        <v>117.2</v>
      </c>
      <c r="C19" s="64"/>
      <c r="D19" s="72"/>
      <c r="E19" s="72"/>
    </row>
    <row r="20" spans="1:5" ht="16.5" x14ac:dyDescent="0.25">
      <c r="A20" s="65" t="s">
        <v>44</v>
      </c>
      <c r="B20" s="64">
        <v>117.3</v>
      </c>
      <c r="C20" s="64"/>
      <c r="D20" s="72"/>
      <c r="E20" s="72"/>
    </row>
    <row r="21" spans="1:5" ht="16.5" x14ac:dyDescent="0.25">
      <c r="A21" s="65" t="s">
        <v>45</v>
      </c>
      <c r="B21" s="64">
        <v>117.4</v>
      </c>
      <c r="C21" s="64"/>
      <c r="D21" s="72"/>
      <c r="E21" s="72"/>
    </row>
    <row r="22" spans="1:5" ht="16.5" x14ac:dyDescent="0.25">
      <c r="A22" s="65" t="s">
        <v>46</v>
      </c>
      <c r="B22" s="64">
        <v>118</v>
      </c>
      <c r="C22" s="64"/>
      <c r="D22" s="72">
        <v>0</v>
      </c>
      <c r="E22" s="72">
        <v>0</v>
      </c>
    </row>
    <row r="23" spans="1:5" ht="16.5" x14ac:dyDescent="0.25">
      <c r="A23" s="65" t="s">
        <v>47</v>
      </c>
      <c r="B23" s="64">
        <v>119</v>
      </c>
      <c r="C23" s="64"/>
      <c r="D23" s="72"/>
      <c r="E23" s="72"/>
    </row>
    <row r="24" spans="1:5" ht="16.5" x14ac:dyDescent="0.25">
      <c r="A24" s="65" t="s">
        <v>48</v>
      </c>
      <c r="B24" s="64">
        <v>120</v>
      </c>
      <c r="C24" s="64"/>
      <c r="D24" s="72"/>
      <c r="E24" s="72"/>
    </row>
    <row r="25" spans="1:5" ht="16.5" x14ac:dyDescent="0.25">
      <c r="A25" s="65" t="s">
        <v>49</v>
      </c>
      <c r="B25" s="64">
        <v>121</v>
      </c>
      <c r="C25" s="64"/>
      <c r="D25" s="72"/>
      <c r="E25" s="72"/>
    </row>
    <row r="26" spans="1:5" ht="16.5" x14ac:dyDescent="0.25">
      <c r="A26" s="65" t="s">
        <v>50</v>
      </c>
      <c r="B26" s="64">
        <v>122</v>
      </c>
      <c r="C26" s="64"/>
      <c r="D26" s="72">
        <v>2839440</v>
      </c>
      <c r="E26" s="72">
        <v>1000000</v>
      </c>
    </row>
    <row r="27" spans="1:5" ht="16.5" x14ac:dyDescent="0.25">
      <c r="A27" s="65" t="s">
        <v>51</v>
      </c>
      <c r="B27" s="64">
        <v>129</v>
      </c>
      <c r="C27" s="64"/>
      <c r="D27" s="72"/>
      <c r="E27" s="72"/>
    </row>
    <row r="28" spans="1:5" ht="16.5" x14ac:dyDescent="0.25">
      <c r="A28" s="23" t="s">
        <v>52</v>
      </c>
      <c r="B28" s="66">
        <v>130</v>
      </c>
      <c r="C28" s="64"/>
      <c r="D28" s="73">
        <f>+D29+D30+D31+D32+D33+D34+D35+D36+D37</f>
        <v>153012128</v>
      </c>
      <c r="E28" s="73">
        <f>+E29+E30+E31+E32+E33+E34+E35+E36+E37</f>
        <v>148123128</v>
      </c>
    </row>
    <row r="29" spans="1:5" ht="16.5" x14ac:dyDescent="0.25">
      <c r="A29" s="65" t="s">
        <v>53</v>
      </c>
      <c r="B29" s="64">
        <v>131</v>
      </c>
      <c r="C29" s="64"/>
      <c r="D29" s="72">
        <v>0</v>
      </c>
      <c r="E29" s="72">
        <v>0</v>
      </c>
    </row>
    <row r="30" spans="1:5" ht="16.5" x14ac:dyDescent="0.25">
      <c r="A30" s="65" t="s">
        <v>54</v>
      </c>
      <c r="B30" s="64">
        <v>132</v>
      </c>
      <c r="C30" s="64"/>
      <c r="D30" s="72"/>
      <c r="E30" s="72"/>
    </row>
    <row r="31" spans="1:5" ht="16.5" x14ac:dyDescent="0.25">
      <c r="A31" s="65" t="s">
        <v>55</v>
      </c>
      <c r="B31" s="64">
        <v>133</v>
      </c>
      <c r="C31" s="64"/>
      <c r="D31" s="72"/>
      <c r="E31" s="72"/>
    </row>
    <row r="32" spans="1:5" ht="16.5" x14ac:dyDescent="0.25">
      <c r="A32" s="65" t="s">
        <v>56</v>
      </c>
      <c r="B32" s="64">
        <v>134</v>
      </c>
      <c r="C32" s="64"/>
      <c r="D32" s="72"/>
      <c r="E32" s="72"/>
    </row>
    <row r="33" spans="1:5" ht="16.5" x14ac:dyDescent="0.25">
      <c r="A33" s="65" t="s">
        <v>57</v>
      </c>
      <c r="B33" s="64">
        <v>135</v>
      </c>
      <c r="C33" s="64"/>
      <c r="D33" s="78">
        <v>17704368</v>
      </c>
      <c r="E33" s="78">
        <v>12815368</v>
      </c>
    </row>
    <row r="34" spans="1:5" ht="16.5" x14ac:dyDescent="0.25">
      <c r="A34" s="65" t="s">
        <v>58</v>
      </c>
      <c r="B34" s="64">
        <v>136</v>
      </c>
      <c r="C34" s="64"/>
      <c r="D34" s="72">
        <v>135307760</v>
      </c>
      <c r="E34" s="72">
        <v>135307760</v>
      </c>
    </row>
    <row r="35" spans="1:5" ht="16.5" x14ac:dyDescent="0.25">
      <c r="A35" s="65" t="s">
        <v>59</v>
      </c>
      <c r="B35" s="64">
        <v>137</v>
      </c>
      <c r="C35" s="64"/>
      <c r="D35" s="67"/>
      <c r="E35" s="67"/>
    </row>
    <row r="36" spans="1:5" ht="16.5" x14ac:dyDescent="0.25">
      <c r="A36" s="65" t="s">
        <v>60</v>
      </c>
      <c r="B36" s="64">
        <v>138</v>
      </c>
      <c r="C36" s="64"/>
      <c r="D36" s="72"/>
      <c r="E36" s="72"/>
    </row>
    <row r="37" spans="1:5" ht="16.5" x14ac:dyDescent="0.25">
      <c r="A37" s="65" t="s">
        <v>61</v>
      </c>
      <c r="B37" s="64">
        <v>139</v>
      </c>
      <c r="C37" s="64"/>
      <c r="D37" s="72"/>
      <c r="E37" s="72"/>
    </row>
    <row r="38" spans="1:5" ht="33" x14ac:dyDescent="0.25">
      <c r="A38" s="23" t="s">
        <v>62</v>
      </c>
      <c r="B38" s="66">
        <v>200</v>
      </c>
      <c r="C38" s="64"/>
      <c r="D38" s="73">
        <f>+D39+D47+D64+D65+D71</f>
        <v>27173759</v>
      </c>
      <c r="E38" s="73">
        <f>+E39+E47+E64+E65+E71</f>
        <v>24286860</v>
      </c>
    </row>
    <row r="39" spans="1:5" ht="16.5" x14ac:dyDescent="0.25">
      <c r="A39" s="23" t="s">
        <v>63</v>
      </c>
      <c r="B39" s="66">
        <v>210</v>
      </c>
      <c r="C39" s="64"/>
      <c r="D39" s="72"/>
      <c r="E39" s="72"/>
    </row>
    <row r="40" spans="1:5" ht="16.5" x14ac:dyDescent="0.25">
      <c r="A40" s="65" t="s">
        <v>64</v>
      </c>
      <c r="B40" s="64">
        <v>211</v>
      </c>
      <c r="C40" s="64"/>
    </row>
    <row r="41" spans="1:5" ht="16.5" x14ac:dyDescent="0.25">
      <c r="A41" s="65" t="s">
        <v>65</v>
      </c>
      <c r="B41" s="64">
        <v>212</v>
      </c>
      <c r="C41" s="64"/>
      <c r="D41" s="72"/>
      <c r="E41" s="72"/>
    </row>
    <row r="42" spans="1:5" ht="16.5" x14ac:dyDescent="0.25">
      <c r="A42" s="65" t="s">
        <v>66</v>
      </c>
      <c r="B42" s="64">
        <v>212.1</v>
      </c>
      <c r="C42" s="64"/>
      <c r="D42" s="72"/>
      <c r="E42" s="72"/>
    </row>
    <row r="43" spans="1:5" ht="16.5" x14ac:dyDescent="0.25">
      <c r="A43" s="65" t="s">
        <v>67</v>
      </c>
      <c r="B43" s="64">
        <v>212.2</v>
      </c>
      <c r="C43" s="64"/>
      <c r="D43" s="72"/>
      <c r="E43" s="72"/>
    </row>
    <row r="44" spans="1:5" ht="16.5" x14ac:dyDescent="0.25">
      <c r="A44" s="65" t="s">
        <v>68</v>
      </c>
      <c r="B44" s="64">
        <v>212.3</v>
      </c>
      <c r="C44" s="64"/>
      <c r="D44" s="72"/>
      <c r="E44" s="72"/>
    </row>
    <row r="45" spans="1:5" ht="16.5" x14ac:dyDescent="0.25">
      <c r="A45" s="65" t="s">
        <v>69</v>
      </c>
      <c r="B45" s="64">
        <v>212.4</v>
      </c>
      <c r="C45" s="64"/>
      <c r="D45" s="72"/>
      <c r="E45" s="72"/>
    </row>
    <row r="46" spans="1:5" ht="16.5" x14ac:dyDescent="0.25">
      <c r="A46" s="65" t="s">
        <v>70</v>
      </c>
      <c r="B46" s="64">
        <v>213</v>
      </c>
      <c r="C46" s="64"/>
      <c r="D46" s="72"/>
      <c r="E46" s="72"/>
    </row>
    <row r="47" spans="1:5" ht="16.5" x14ac:dyDescent="0.25">
      <c r="A47" s="23" t="s">
        <v>71</v>
      </c>
      <c r="B47" s="66">
        <v>220</v>
      </c>
      <c r="C47" s="64"/>
      <c r="D47" s="73">
        <f>+D48</f>
        <v>14558159</v>
      </c>
      <c r="E47" s="73">
        <f>+E48</f>
        <v>19410881</v>
      </c>
    </row>
    <row r="48" spans="1:5" ht="16.5" x14ac:dyDescent="0.25">
      <c r="A48" s="65" t="s">
        <v>72</v>
      </c>
      <c r="B48" s="64">
        <v>221</v>
      </c>
      <c r="C48" s="64"/>
      <c r="D48" s="72">
        <f>+D49+D50</f>
        <v>14558159</v>
      </c>
      <c r="E48" s="72">
        <f>+E49+E50</f>
        <v>19410881</v>
      </c>
    </row>
    <row r="49" spans="1:5" ht="16.5" x14ac:dyDescent="0.25">
      <c r="A49" s="65" t="s">
        <v>73</v>
      </c>
      <c r="B49" s="64">
        <v>222</v>
      </c>
      <c r="C49" s="64"/>
      <c r="D49" s="72">
        <v>96363636</v>
      </c>
      <c r="E49" s="72">
        <v>96363636</v>
      </c>
    </row>
    <row r="50" spans="1:5" ht="16.5" x14ac:dyDescent="0.25">
      <c r="A50" s="65" t="s">
        <v>74</v>
      </c>
      <c r="B50" s="64" t="s">
        <v>75</v>
      </c>
      <c r="C50" s="64"/>
      <c r="D50" s="74">
        <v>-81805477</v>
      </c>
      <c r="E50" s="74">
        <v>-76952755</v>
      </c>
    </row>
    <row r="51" spans="1:5" ht="16.5" x14ac:dyDescent="0.25">
      <c r="A51" s="65" t="s">
        <v>76</v>
      </c>
      <c r="B51" s="64" t="s">
        <v>77</v>
      </c>
      <c r="C51" s="64"/>
      <c r="D51" s="72"/>
      <c r="E51" s="72"/>
    </row>
    <row r="52" spans="1:5" ht="16.5" x14ac:dyDescent="0.25">
      <c r="A52" s="65" t="s">
        <v>78</v>
      </c>
      <c r="B52" s="64">
        <v>224</v>
      </c>
      <c r="C52" s="64"/>
      <c r="D52" s="72"/>
      <c r="E52" s="72"/>
    </row>
    <row r="53" spans="1:5" ht="16.5" x14ac:dyDescent="0.25">
      <c r="A53" s="65" t="s">
        <v>73</v>
      </c>
      <c r="B53" s="64">
        <v>225</v>
      </c>
      <c r="C53" s="64"/>
      <c r="D53" s="72"/>
      <c r="E53" s="72"/>
    </row>
    <row r="54" spans="1:5" ht="16.5" x14ac:dyDescent="0.25">
      <c r="A54" s="65" t="s">
        <v>74</v>
      </c>
      <c r="B54" s="64" t="s">
        <v>79</v>
      </c>
      <c r="C54" s="64"/>
      <c r="D54" s="72"/>
      <c r="E54" s="72"/>
    </row>
    <row r="55" spans="1:5" ht="16.5" x14ac:dyDescent="0.25">
      <c r="A55" s="65" t="s">
        <v>80</v>
      </c>
      <c r="B55" s="64" t="s">
        <v>81</v>
      </c>
      <c r="C55" s="64"/>
      <c r="D55" s="72"/>
      <c r="E55" s="72"/>
    </row>
    <row r="56" spans="1:5" ht="16.5" x14ac:dyDescent="0.25">
      <c r="A56" s="65" t="s">
        <v>82</v>
      </c>
      <c r="B56" s="64">
        <v>227</v>
      </c>
      <c r="C56" s="64"/>
      <c r="D56" s="72"/>
      <c r="E56" s="72"/>
    </row>
    <row r="57" spans="1:5" ht="16.5" x14ac:dyDescent="0.25">
      <c r="A57" s="65" t="s">
        <v>83</v>
      </c>
      <c r="B57" s="64">
        <v>228</v>
      </c>
      <c r="C57" s="64"/>
      <c r="D57" s="72"/>
      <c r="E57" s="72"/>
    </row>
    <row r="58" spans="1:5" ht="16.5" x14ac:dyDescent="0.25">
      <c r="A58" s="65" t="s">
        <v>84</v>
      </c>
      <c r="B58" s="64" t="s">
        <v>85</v>
      </c>
      <c r="C58" s="64"/>
      <c r="D58" s="72"/>
      <c r="E58" s="72"/>
    </row>
    <row r="59" spans="1:5" ht="16.5" x14ac:dyDescent="0.25">
      <c r="A59" s="65" t="s">
        <v>86</v>
      </c>
      <c r="B59" s="64" t="s">
        <v>87</v>
      </c>
      <c r="C59" s="64"/>
      <c r="D59" s="72"/>
      <c r="E59" s="72"/>
    </row>
    <row r="60" spans="1:5" ht="16.5" x14ac:dyDescent="0.25">
      <c r="A60" s="23" t="s">
        <v>88</v>
      </c>
      <c r="B60" s="66">
        <v>230</v>
      </c>
      <c r="C60" s="64"/>
      <c r="D60" s="72"/>
      <c r="E60" s="72"/>
    </row>
    <row r="61" spans="1:5" ht="16.5" x14ac:dyDescent="0.25">
      <c r="A61" s="65" t="s">
        <v>83</v>
      </c>
      <c r="B61" s="64">
        <v>231</v>
      </c>
      <c r="C61" s="64"/>
      <c r="D61" s="72"/>
      <c r="E61" s="72"/>
    </row>
    <row r="62" spans="1:5" ht="16.5" x14ac:dyDescent="0.25">
      <c r="A62" s="65" t="s">
        <v>84</v>
      </c>
      <c r="B62" s="64" t="s">
        <v>89</v>
      </c>
      <c r="C62" s="64"/>
      <c r="D62" s="72"/>
      <c r="E62" s="72"/>
    </row>
    <row r="63" spans="1:5" ht="16.5" x14ac:dyDescent="0.25">
      <c r="A63" s="65" t="s">
        <v>90</v>
      </c>
      <c r="B63" s="64" t="s">
        <v>91</v>
      </c>
      <c r="C63" s="64"/>
      <c r="D63" s="72"/>
      <c r="E63" s="72"/>
    </row>
    <row r="64" spans="1:5" ht="16.5" x14ac:dyDescent="0.25">
      <c r="A64" s="23" t="s">
        <v>92</v>
      </c>
      <c r="B64" s="66">
        <v>240</v>
      </c>
      <c r="C64" s="64"/>
      <c r="D64" s="72"/>
      <c r="E64" s="72"/>
    </row>
    <row r="65" spans="1:5" ht="16.5" x14ac:dyDescent="0.25">
      <c r="A65" s="23" t="s">
        <v>93</v>
      </c>
      <c r="B65" s="66">
        <v>250</v>
      </c>
      <c r="C65" s="64"/>
      <c r="D65" s="73">
        <f>+D66+D67+D68+D69+D70</f>
        <v>12615600</v>
      </c>
      <c r="E65" s="73">
        <f>+E66+E67+E68+E69+E70</f>
        <v>4875979</v>
      </c>
    </row>
    <row r="66" spans="1:5" ht="16.5" x14ac:dyDescent="0.25">
      <c r="A66" s="65" t="s">
        <v>94</v>
      </c>
      <c r="B66" s="64">
        <v>251</v>
      </c>
      <c r="C66" s="64"/>
      <c r="D66" s="72"/>
      <c r="E66" s="72"/>
    </row>
    <row r="67" spans="1:5" ht="16.5" x14ac:dyDescent="0.25">
      <c r="A67" s="65" t="s">
        <v>95</v>
      </c>
      <c r="B67" s="64">
        <v>252</v>
      </c>
      <c r="C67" s="64"/>
      <c r="D67" s="72">
        <v>12615600</v>
      </c>
      <c r="E67" s="72">
        <v>4875979</v>
      </c>
    </row>
    <row r="68" spans="1:5" ht="16.5" x14ac:dyDescent="0.25">
      <c r="A68" s="65" t="s">
        <v>96</v>
      </c>
      <c r="B68" s="64">
        <v>253</v>
      </c>
      <c r="C68" s="64"/>
      <c r="D68" s="72"/>
      <c r="E68" s="72"/>
    </row>
    <row r="69" spans="1:5" ht="16.5" x14ac:dyDescent="0.25">
      <c r="A69" s="65" t="s">
        <v>97</v>
      </c>
      <c r="B69" s="64">
        <v>254</v>
      </c>
      <c r="C69" s="64"/>
      <c r="D69" s="72"/>
      <c r="E69" s="72"/>
    </row>
    <row r="70" spans="1:5" ht="16.5" x14ac:dyDescent="0.25">
      <c r="A70" s="65" t="s">
        <v>98</v>
      </c>
      <c r="B70" s="64">
        <v>255</v>
      </c>
      <c r="C70" s="64"/>
      <c r="D70" s="72">
        <v>0</v>
      </c>
      <c r="E70" s="72">
        <v>0</v>
      </c>
    </row>
    <row r="71" spans="1:5" ht="16.5" x14ac:dyDescent="0.25">
      <c r="A71" s="23" t="s">
        <v>99</v>
      </c>
      <c r="B71" s="66">
        <v>260</v>
      </c>
      <c r="C71" s="64"/>
      <c r="D71" s="72"/>
      <c r="E71" s="72"/>
    </row>
    <row r="72" spans="1:5" ht="15.95" customHeight="1" x14ac:dyDescent="0.25">
      <c r="A72" s="66" t="s">
        <v>100</v>
      </c>
      <c r="B72" s="66"/>
      <c r="C72" s="65"/>
      <c r="D72" s="67"/>
      <c r="E72" s="67"/>
    </row>
    <row r="73" spans="1:5" ht="15.95" customHeight="1" x14ac:dyDescent="0.25">
      <c r="A73" s="66" t="s">
        <v>101</v>
      </c>
      <c r="B73" s="66">
        <v>270</v>
      </c>
      <c r="C73" s="65"/>
      <c r="D73" s="71">
        <f>+D38+D7</f>
        <v>18183061905</v>
      </c>
      <c r="E73" s="71">
        <f>+E38+E7</f>
        <v>18578414008</v>
      </c>
    </row>
    <row r="74" spans="1:5" ht="16.5" x14ac:dyDescent="0.25">
      <c r="A74" s="66" t="s">
        <v>102</v>
      </c>
      <c r="B74" s="66">
        <v>300</v>
      </c>
      <c r="C74" s="64"/>
      <c r="D74" s="73">
        <f>+D75+D98</f>
        <v>4064241</v>
      </c>
      <c r="E74" s="73">
        <f>+E75+E98</f>
        <v>44064241</v>
      </c>
    </row>
    <row r="75" spans="1:5" ht="16.5" x14ac:dyDescent="0.25">
      <c r="A75" s="23" t="s">
        <v>103</v>
      </c>
      <c r="B75" s="66">
        <v>310</v>
      </c>
      <c r="C75" s="64"/>
      <c r="D75" s="73">
        <f>+D76+D79+D80+D81+D82+D83+D84+D85+D86+D87+D88+D89+D90+D91+D92+D93+D94+D95+D96+D97</f>
        <v>4064241</v>
      </c>
      <c r="E75" s="73">
        <f>+E76+E79+E80+E81+E82+E83+E84+E85+E86+E87+E88+E89+E90+E91+E92+E93+E94+E95+E96+E97</f>
        <v>44064241</v>
      </c>
    </row>
    <row r="76" spans="1:5" ht="16.5" x14ac:dyDescent="0.25">
      <c r="A76" s="65" t="s">
        <v>104</v>
      </c>
      <c r="B76" s="64">
        <v>311</v>
      </c>
      <c r="C76" s="64"/>
      <c r="D76" s="72"/>
      <c r="E76" s="72"/>
    </row>
    <row r="77" spans="1:5" ht="16.5" x14ac:dyDescent="0.25">
      <c r="A77" s="65" t="s">
        <v>105</v>
      </c>
      <c r="B77" s="64">
        <v>312</v>
      </c>
      <c r="C77" s="64"/>
      <c r="D77" s="72"/>
      <c r="E77" s="72"/>
    </row>
    <row r="78" spans="1:5" ht="16.5" x14ac:dyDescent="0.25">
      <c r="A78" s="65" t="s">
        <v>106</v>
      </c>
      <c r="B78" s="64">
        <v>313</v>
      </c>
      <c r="C78" s="64"/>
      <c r="D78" s="72"/>
      <c r="E78" s="72"/>
    </row>
    <row r="79" spans="1:5" ht="16.5" x14ac:dyDescent="0.25">
      <c r="A79" s="65" t="s">
        <v>107</v>
      </c>
      <c r="B79" s="64">
        <v>314</v>
      </c>
      <c r="C79" s="64"/>
      <c r="D79" s="72"/>
      <c r="E79" s="72"/>
    </row>
    <row r="80" spans="1:5" ht="16.5" x14ac:dyDescent="0.25">
      <c r="A80" s="65" t="s">
        <v>108</v>
      </c>
      <c r="B80" s="64">
        <v>315</v>
      </c>
      <c r="C80" s="64"/>
      <c r="D80" s="72"/>
      <c r="E80" s="72"/>
    </row>
    <row r="81" spans="1:5" ht="16.5" x14ac:dyDescent="0.25">
      <c r="A81" s="65" t="s">
        <v>109</v>
      </c>
      <c r="B81" s="64">
        <v>316</v>
      </c>
      <c r="C81" s="64"/>
      <c r="D81" s="72"/>
      <c r="E81" s="72"/>
    </row>
    <row r="82" spans="1:5" ht="16.5" x14ac:dyDescent="0.25">
      <c r="A82" s="65" t="s">
        <v>110</v>
      </c>
      <c r="B82" s="64">
        <v>317</v>
      </c>
      <c r="C82" s="64"/>
      <c r="D82" s="72"/>
      <c r="E82" s="72"/>
    </row>
    <row r="83" spans="1:5" ht="16.5" x14ac:dyDescent="0.25">
      <c r="A83" s="65" t="s">
        <v>111</v>
      </c>
      <c r="B83" s="64">
        <v>318</v>
      </c>
      <c r="C83" s="64"/>
      <c r="D83" s="72"/>
      <c r="E83" s="72"/>
    </row>
    <row r="84" spans="1:5" ht="16.5" x14ac:dyDescent="0.25">
      <c r="A84" s="65" t="s">
        <v>112</v>
      </c>
      <c r="B84" s="64">
        <v>319</v>
      </c>
      <c r="C84" s="64"/>
      <c r="D84" s="72"/>
      <c r="E84" s="72"/>
    </row>
    <row r="85" spans="1:5" ht="16.5" x14ac:dyDescent="0.25">
      <c r="A85" s="65" t="s">
        <v>113</v>
      </c>
      <c r="B85" s="64">
        <v>320</v>
      </c>
      <c r="C85" s="64"/>
      <c r="D85" s="72">
        <v>0</v>
      </c>
      <c r="E85" s="72">
        <v>0</v>
      </c>
    </row>
    <row r="86" spans="1:5" ht="16.5" x14ac:dyDescent="0.25">
      <c r="A86" s="65" t="s">
        <v>114</v>
      </c>
      <c r="B86" s="64">
        <v>321</v>
      </c>
      <c r="C86" s="64"/>
      <c r="D86" s="72"/>
      <c r="E86" s="72"/>
    </row>
    <row r="87" spans="1:5" ht="16.5" x14ac:dyDescent="0.25">
      <c r="A87" s="65" t="s">
        <v>115</v>
      </c>
      <c r="B87" s="64">
        <v>322</v>
      </c>
      <c r="C87" s="64"/>
      <c r="D87" s="72">
        <v>4064241</v>
      </c>
      <c r="E87" s="72">
        <v>4064241</v>
      </c>
    </row>
    <row r="88" spans="1:5" ht="16.5" x14ac:dyDescent="0.25">
      <c r="A88" s="65" t="s">
        <v>116</v>
      </c>
      <c r="B88" s="64">
        <v>323</v>
      </c>
      <c r="C88" s="64"/>
      <c r="D88" s="72"/>
      <c r="E88" s="72"/>
    </row>
    <row r="89" spans="1:5" ht="16.5" x14ac:dyDescent="0.25">
      <c r="A89" s="65" t="s">
        <v>117</v>
      </c>
      <c r="B89" s="64">
        <v>324</v>
      </c>
      <c r="C89" s="64"/>
      <c r="D89" s="72"/>
      <c r="E89" s="72"/>
    </row>
    <row r="90" spans="1:5" ht="16.5" x14ac:dyDescent="0.25">
      <c r="A90" s="65" t="s">
        <v>118</v>
      </c>
      <c r="B90" s="64">
        <v>325</v>
      </c>
      <c r="C90" s="64"/>
      <c r="D90" s="72">
        <v>0</v>
      </c>
      <c r="E90" s="72">
        <v>40000000</v>
      </c>
    </row>
    <row r="91" spans="1:5" ht="16.5" x14ac:dyDescent="0.25">
      <c r="A91" s="65" t="s">
        <v>119</v>
      </c>
      <c r="B91" s="64">
        <v>326</v>
      </c>
      <c r="C91" s="64"/>
      <c r="D91" s="72"/>
      <c r="E91" s="72"/>
    </row>
    <row r="92" spans="1:5" ht="16.5" x14ac:dyDescent="0.25">
      <c r="A92" s="65" t="s">
        <v>120</v>
      </c>
      <c r="B92" s="64">
        <v>327</v>
      </c>
      <c r="C92" s="64"/>
      <c r="D92" s="72"/>
      <c r="E92" s="72"/>
    </row>
    <row r="93" spans="1:5" ht="16.5" x14ac:dyDescent="0.25">
      <c r="A93" s="65" t="s">
        <v>121</v>
      </c>
      <c r="B93" s="64">
        <v>328</v>
      </c>
      <c r="C93" s="64"/>
      <c r="D93" s="72"/>
      <c r="E93" s="72"/>
    </row>
    <row r="94" spans="1:5" ht="16.5" x14ac:dyDescent="0.25">
      <c r="A94" s="65" t="s">
        <v>122</v>
      </c>
      <c r="B94" s="64">
        <v>329</v>
      </c>
      <c r="C94" s="64"/>
      <c r="D94" s="67"/>
      <c r="E94" s="67"/>
    </row>
    <row r="95" spans="1:5" ht="16.5" x14ac:dyDescent="0.25">
      <c r="A95" s="65" t="s">
        <v>123</v>
      </c>
      <c r="B95" s="64">
        <v>330</v>
      </c>
      <c r="C95" s="64"/>
      <c r="D95" s="72"/>
      <c r="E95" s="72"/>
    </row>
    <row r="96" spans="1:5" ht="16.5" x14ac:dyDescent="0.25">
      <c r="A96" s="65" t="s">
        <v>124</v>
      </c>
      <c r="B96" s="64">
        <v>331</v>
      </c>
      <c r="C96" s="64"/>
      <c r="D96" s="72"/>
      <c r="E96" s="72"/>
    </row>
    <row r="97" spans="1:5" ht="16.5" x14ac:dyDescent="0.25">
      <c r="A97" s="65" t="s">
        <v>125</v>
      </c>
      <c r="B97" s="64">
        <v>332</v>
      </c>
      <c r="C97" s="64"/>
      <c r="D97" s="72"/>
      <c r="E97" s="72"/>
    </row>
    <row r="98" spans="1:5" ht="16.5" x14ac:dyDescent="0.25">
      <c r="A98" s="23" t="s">
        <v>126</v>
      </c>
      <c r="B98" s="66">
        <v>340</v>
      </c>
      <c r="C98" s="64"/>
      <c r="D98" s="72"/>
      <c r="E98" s="72"/>
    </row>
    <row r="99" spans="1:5" ht="16.5" x14ac:dyDescent="0.25">
      <c r="A99" s="65" t="s">
        <v>127</v>
      </c>
      <c r="B99" s="64">
        <v>341</v>
      </c>
      <c r="C99" s="64"/>
      <c r="D99" s="72"/>
      <c r="E99" s="72"/>
    </row>
    <row r="100" spans="1:5" ht="16.5" x14ac:dyDescent="0.25">
      <c r="A100" s="65" t="s">
        <v>128</v>
      </c>
      <c r="B100" s="64">
        <v>342</v>
      </c>
      <c r="C100" s="64"/>
      <c r="D100" s="72"/>
      <c r="E100" s="72"/>
    </row>
    <row r="101" spans="1:5" ht="16.5" x14ac:dyDescent="0.25">
      <c r="A101" s="65" t="s">
        <v>129</v>
      </c>
      <c r="B101" s="64">
        <v>343</v>
      </c>
      <c r="C101" s="64"/>
      <c r="D101" s="72"/>
      <c r="E101" s="72"/>
    </row>
    <row r="102" spans="1:5" ht="16.5" x14ac:dyDescent="0.25">
      <c r="A102" s="65" t="s">
        <v>130</v>
      </c>
      <c r="B102" s="64">
        <v>344</v>
      </c>
      <c r="C102" s="64"/>
      <c r="D102" s="72"/>
      <c r="E102" s="72"/>
    </row>
    <row r="103" spans="1:5" ht="16.5" x14ac:dyDescent="0.25">
      <c r="A103" s="65" t="s">
        <v>131</v>
      </c>
      <c r="B103" s="64">
        <v>345</v>
      </c>
      <c r="C103" s="64"/>
      <c r="D103" s="72"/>
      <c r="E103" s="72"/>
    </row>
    <row r="104" spans="1:5" ht="16.5" x14ac:dyDescent="0.25">
      <c r="A104" s="65" t="s">
        <v>132</v>
      </c>
      <c r="B104" s="64">
        <v>346</v>
      </c>
      <c r="C104" s="64"/>
      <c r="D104" s="72"/>
      <c r="E104" s="72"/>
    </row>
    <row r="105" spans="1:5" ht="16.5" x14ac:dyDescent="0.25">
      <c r="A105" s="65" t="s">
        <v>133</v>
      </c>
      <c r="B105" s="64">
        <v>347</v>
      </c>
      <c r="C105" s="64"/>
      <c r="D105" s="72"/>
      <c r="E105" s="72"/>
    </row>
    <row r="106" spans="1:5" ht="16.5" x14ac:dyDescent="0.25">
      <c r="A106" s="65" t="s">
        <v>134</v>
      </c>
      <c r="B106" s="64">
        <v>348</v>
      </c>
      <c r="C106" s="64"/>
      <c r="D106" s="72"/>
      <c r="E106" s="72"/>
    </row>
    <row r="107" spans="1:5" ht="16.5" x14ac:dyDescent="0.25">
      <c r="A107" s="65" t="s">
        <v>135</v>
      </c>
      <c r="B107" s="64">
        <v>349</v>
      </c>
      <c r="C107" s="64"/>
      <c r="D107" s="72"/>
      <c r="E107" s="72"/>
    </row>
    <row r="108" spans="1:5" ht="16.5" x14ac:dyDescent="0.25">
      <c r="A108" s="65" t="s">
        <v>136</v>
      </c>
      <c r="B108" s="64">
        <v>350</v>
      </c>
      <c r="C108" s="64"/>
      <c r="D108" s="72"/>
      <c r="E108" s="72"/>
    </row>
    <row r="109" spans="1:5" ht="16.5" x14ac:dyDescent="0.25">
      <c r="A109" s="65" t="s">
        <v>137</v>
      </c>
      <c r="B109" s="64">
        <v>351</v>
      </c>
      <c r="C109" s="64"/>
      <c r="D109" s="72"/>
      <c r="E109" s="72"/>
    </row>
    <row r="110" spans="1:5" ht="16.5" x14ac:dyDescent="0.25">
      <c r="A110" s="65" t="s">
        <v>138</v>
      </c>
      <c r="B110" s="64">
        <v>352</v>
      </c>
      <c r="C110" s="64"/>
      <c r="D110" s="72"/>
      <c r="E110" s="72"/>
    </row>
    <row r="111" spans="1:5" ht="16.5" x14ac:dyDescent="0.25">
      <c r="A111" s="65" t="s">
        <v>139</v>
      </c>
      <c r="B111" s="64">
        <v>353</v>
      </c>
      <c r="C111" s="64"/>
      <c r="D111" s="72"/>
      <c r="E111" s="72"/>
    </row>
    <row r="112" spans="1:5" ht="16.5" x14ac:dyDescent="0.25">
      <c r="A112" s="65" t="s">
        <v>140</v>
      </c>
      <c r="B112" s="64">
        <v>354</v>
      </c>
      <c r="C112" s="64"/>
      <c r="D112" s="72"/>
      <c r="E112" s="72"/>
    </row>
    <row r="113" spans="1:5" ht="16.5" x14ac:dyDescent="0.25">
      <c r="A113" s="65" t="s">
        <v>141</v>
      </c>
      <c r="B113" s="64">
        <v>355</v>
      </c>
      <c r="C113" s="64"/>
      <c r="D113" s="72"/>
      <c r="E113" s="72"/>
    </row>
    <row r="114" spans="1:5" ht="16.5" x14ac:dyDescent="0.25">
      <c r="A114" s="65" t="s">
        <v>142</v>
      </c>
      <c r="B114" s="64">
        <v>356</v>
      </c>
      <c r="C114" s="64"/>
      <c r="D114" s="72"/>
      <c r="E114" s="72"/>
    </row>
    <row r="115" spans="1:5" ht="16.5" x14ac:dyDescent="0.25">
      <c r="A115" s="65" t="s">
        <v>143</v>
      </c>
      <c r="B115" s="64">
        <v>357</v>
      </c>
      <c r="C115" s="64"/>
      <c r="D115" s="72"/>
      <c r="E115" s="72"/>
    </row>
    <row r="116" spans="1:5" ht="15.95" customHeight="1" x14ac:dyDescent="0.25">
      <c r="A116" s="66" t="s">
        <v>144</v>
      </c>
      <c r="B116" s="66"/>
      <c r="C116" s="65"/>
      <c r="D116" s="68"/>
      <c r="E116" s="68"/>
    </row>
    <row r="117" spans="1:5" ht="15.95" customHeight="1" x14ac:dyDescent="0.25">
      <c r="A117" s="66" t="s">
        <v>145</v>
      </c>
      <c r="B117" s="66">
        <v>400</v>
      </c>
      <c r="C117" s="65"/>
      <c r="D117" s="71">
        <f>+D118+D135</f>
        <v>18178997664</v>
      </c>
      <c r="E117" s="71">
        <f>+E118+E135</f>
        <v>18534349767</v>
      </c>
    </row>
    <row r="118" spans="1:5" ht="16.5" x14ac:dyDescent="0.25">
      <c r="A118" s="23" t="s">
        <v>146</v>
      </c>
      <c r="B118" s="66">
        <v>410</v>
      </c>
      <c r="C118" s="64"/>
      <c r="D118" s="73">
        <f>+D119+D127+D128+D129+D130+D131+D132</f>
        <v>18178997664</v>
      </c>
      <c r="E118" s="73">
        <f>+E119+E127+E128+E129+E130+E131+E132</f>
        <v>18534349767</v>
      </c>
    </row>
    <row r="119" spans="1:5" ht="16.5" x14ac:dyDescent="0.25">
      <c r="A119" s="65" t="s">
        <v>147</v>
      </c>
      <c r="B119" s="64">
        <v>411</v>
      </c>
      <c r="C119" s="64"/>
      <c r="D119" s="72">
        <f>+D120+D125</f>
        <v>20879456000</v>
      </c>
      <c r="E119" s="72">
        <f>+E120+E125</f>
        <v>20879456000</v>
      </c>
    </row>
    <row r="120" spans="1:5" ht="16.5" x14ac:dyDescent="0.25">
      <c r="A120" s="65" t="s">
        <v>148</v>
      </c>
      <c r="B120" s="64">
        <v>411.1</v>
      </c>
      <c r="C120" s="64"/>
      <c r="D120" s="72">
        <v>20823458000</v>
      </c>
      <c r="E120" s="72">
        <v>20823458000</v>
      </c>
    </row>
    <row r="121" spans="1:5" ht="16.5" x14ac:dyDescent="0.25">
      <c r="A121" s="65" t="s">
        <v>149</v>
      </c>
      <c r="B121" s="64" t="s">
        <v>150</v>
      </c>
      <c r="C121" s="64"/>
      <c r="D121" s="72"/>
      <c r="E121" s="72"/>
    </row>
    <row r="122" spans="1:5" ht="16.5" x14ac:dyDescent="0.25">
      <c r="A122" s="65" t="s">
        <v>151</v>
      </c>
      <c r="B122" s="64" t="s">
        <v>152</v>
      </c>
      <c r="C122" s="64"/>
      <c r="D122" s="72"/>
      <c r="E122" s="72"/>
    </row>
    <row r="123" spans="1:5" ht="16.5" x14ac:dyDescent="0.25">
      <c r="A123" s="65" t="s">
        <v>153</v>
      </c>
      <c r="B123" s="64">
        <v>411.2</v>
      </c>
      <c r="C123" s="64"/>
      <c r="D123" s="72"/>
      <c r="E123" s="72"/>
    </row>
    <row r="124" spans="1:5" ht="16.5" x14ac:dyDescent="0.25">
      <c r="A124" s="65" t="s">
        <v>154</v>
      </c>
      <c r="B124" s="64">
        <v>411.3</v>
      </c>
      <c r="C124" s="64"/>
      <c r="D124" s="72"/>
      <c r="E124" s="72"/>
    </row>
    <row r="125" spans="1:5" ht="16.5" x14ac:dyDescent="0.25">
      <c r="A125" s="65" t="s">
        <v>155</v>
      </c>
      <c r="B125" s="64">
        <v>411.4</v>
      </c>
      <c r="C125" s="64"/>
      <c r="D125" s="72">
        <v>55998000</v>
      </c>
      <c r="E125" s="72">
        <v>55998000</v>
      </c>
    </row>
    <row r="126" spans="1:5" ht="16.5" x14ac:dyDescent="0.25">
      <c r="A126" s="65" t="s">
        <v>156</v>
      </c>
      <c r="B126" s="64">
        <v>411.5</v>
      </c>
      <c r="C126" s="64"/>
      <c r="D126" s="72"/>
      <c r="E126" s="72"/>
    </row>
    <row r="127" spans="1:5" ht="16.5" x14ac:dyDescent="0.25">
      <c r="A127" s="65" t="s">
        <v>157</v>
      </c>
      <c r="B127" s="64">
        <v>412</v>
      </c>
      <c r="C127" s="64"/>
      <c r="D127" s="72"/>
      <c r="E127" s="72"/>
    </row>
    <row r="128" spans="1:5" ht="16.5" x14ac:dyDescent="0.25">
      <c r="A128" s="65" t="s">
        <v>158</v>
      </c>
      <c r="B128" s="64">
        <v>413</v>
      </c>
      <c r="C128" s="64"/>
      <c r="D128" s="72"/>
      <c r="E128" s="72"/>
    </row>
    <row r="129" spans="1:7" ht="16.5" x14ac:dyDescent="0.25">
      <c r="A129" s="65" t="s">
        <v>159</v>
      </c>
      <c r="B129" s="64">
        <v>414</v>
      </c>
      <c r="C129" s="64"/>
      <c r="D129" s="72"/>
      <c r="E129" s="72"/>
    </row>
    <row r="130" spans="1:7" ht="16.5" x14ac:dyDescent="0.25">
      <c r="A130" s="65" t="s">
        <v>160</v>
      </c>
      <c r="B130" s="64">
        <v>415</v>
      </c>
      <c r="C130" s="64"/>
      <c r="D130" s="72"/>
      <c r="E130" s="72"/>
    </row>
    <row r="131" spans="1:7" ht="16.5" x14ac:dyDescent="0.25">
      <c r="A131" s="65" t="s">
        <v>161</v>
      </c>
      <c r="B131" s="64">
        <v>416</v>
      </c>
      <c r="C131" s="64"/>
      <c r="D131" s="72">
        <v>0</v>
      </c>
      <c r="E131" s="72">
        <v>0</v>
      </c>
    </row>
    <row r="132" spans="1:7" ht="16.5" x14ac:dyDescent="0.25">
      <c r="A132" s="65" t="s">
        <v>162</v>
      </c>
      <c r="B132" s="64">
        <v>417</v>
      </c>
      <c r="C132" s="64"/>
      <c r="D132" s="72">
        <f>+D133+D134</f>
        <v>-2700458336</v>
      </c>
      <c r="E132" s="72">
        <f>+E133+E134</f>
        <v>-2345106233</v>
      </c>
    </row>
    <row r="133" spans="1:7" ht="16.5" x14ac:dyDescent="0.25">
      <c r="A133" s="65" t="s">
        <v>163</v>
      </c>
      <c r="B133" s="64">
        <v>417.1</v>
      </c>
      <c r="C133" s="64"/>
      <c r="D133" s="72">
        <v>-2700458336</v>
      </c>
      <c r="E133" s="72">
        <v>-2345106233</v>
      </c>
    </row>
    <row r="134" spans="1:7" ht="16.5" x14ac:dyDescent="0.25">
      <c r="A134" s="65" t="s">
        <v>164</v>
      </c>
      <c r="B134" s="64">
        <v>417.2</v>
      </c>
      <c r="C134" s="64"/>
      <c r="D134" s="72"/>
      <c r="E134" s="72"/>
    </row>
    <row r="135" spans="1:7" ht="16.5" x14ac:dyDescent="0.25">
      <c r="A135" s="23" t="s">
        <v>165</v>
      </c>
      <c r="B135" s="66">
        <v>420</v>
      </c>
      <c r="C135" s="64"/>
      <c r="D135" s="72"/>
      <c r="E135" s="72"/>
    </row>
    <row r="136" spans="1:7" ht="15.95" customHeight="1" x14ac:dyDescent="0.25">
      <c r="A136" s="17" t="s">
        <v>166</v>
      </c>
      <c r="B136" s="8"/>
      <c r="C136" s="65"/>
      <c r="D136" s="67"/>
      <c r="E136" s="67"/>
    </row>
    <row r="137" spans="1:7" ht="15.95" customHeight="1" x14ac:dyDescent="0.25">
      <c r="A137" s="66" t="s">
        <v>167</v>
      </c>
      <c r="B137" s="66">
        <v>440</v>
      </c>
      <c r="C137" s="65"/>
      <c r="D137" s="71">
        <f>+D74+D117</f>
        <v>18183061905</v>
      </c>
      <c r="E137" s="71">
        <f>+E74+E117</f>
        <v>18578414008</v>
      </c>
      <c r="G137" s="77"/>
    </row>
    <row r="139" spans="1:7" x14ac:dyDescent="0.25">
      <c r="D139" s="60">
        <f>+D137-D73</f>
        <v>0</v>
      </c>
    </row>
  </sheetData>
  <mergeCells count="3">
    <mergeCell ref="A3:E3"/>
    <mergeCell ref="A1:E1"/>
    <mergeCell ref="A2:E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topLeftCell="A52" workbookViewId="0">
      <selection activeCell="H15" sqref="H15"/>
    </sheetView>
  </sheetViews>
  <sheetFormatPr defaultRowHeight="15" x14ac:dyDescent="0.25"/>
  <cols>
    <col min="1" max="1" width="56.5703125" customWidth="1"/>
    <col min="2" max="2" width="11" customWidth="1"/>
    <col min="3" max="3" width="13.42578125" bestFit="1" customWidth="1"/>
    <col min="4" max="4" width="13.5703125" customWidth="1"/>
    <col min="5" max="5" width="19.5703125" customWidth="1"/>
    <col min="6" max="6" width="8.85546875" style="31" customWidth="1"/>
  </cols>
  <sheetData>
    <row r="1" spans="1:6" ht="16.5" x14ac:dyDescent="0.25">
      <c r="A1" s="85" t="s">
        <v>215</v>
      </c>
      <c r="B1" s="85"/>
      <c r="C1" s="85"/>
      <c r="D1" s="85"/>
      <c r="E1" s="85"/>
    </row>
    <row r="2" spans="1:6" ht="34.5" customHeight="1" x14ac:dyDescent="0.25">
      <c r="A2" s="28" t="s">
        <v>23</v>
      </c>
      <c r="B2" s="28" t="s">
        <v>424</v>
      </c>
      <c r="C2" s="23" t="s">
        <v>24</v>
      </c>
      <c r="D2" s="23" t="s">
        <v>25</v>
      </c>
      <c r="E2" s="23" t="s">
        <v>26</v>
      </c>
    </row>
    <row r="3" spans="1:6" ht="16.5" x14ac:dyDescent="0.25">
      <c r="A3" s="30" t="s">
        <v>27</v>
      </c>
      <c r="B3" s="30" t="s">
        <v>28</v>
      </c>
      <c r="C3" s="30" t="s">
        <v>29</v>
      </c>
      <c r="D3" s="28">
        <v>1</v>
      </c>
      <c r="E3" s="28">
        <v>2</v>
      </c>
    </row>
    <row r="4" spans="1:6" ht="33" x14ac:dyDescent="0.25">
      <c r="A4" s="23" t="s">
        <v>168</v>
      </c>
      <c r="B4" s="30"/>
      <c r="C4" s="30"/>
      <c r="D4" s="30"/>
      <c r="E4" s="30"/>
      <c r="F4" s="33"/>
    </row>
    <row r="5" spans="1:6" ht="16.5" x14ac:dyDescent="0.25">
      <c r="A5" s="29" t="s">
        <v>169</v>
      </c>
      <c r="B5" s="30">
        <v>1</v>
      </c>
      <c r="C5" s="30"/>
      <c r="D5" s="30"/>
      <c r="E5" s="30"/>
      <c r="F5" s="33"/>
    </row>
    <row r="6" spans="1:6" ht="16.5" x14ac:dyDescent="0.25">
      <c r="A6" s="29" t="s">
        <v>170</v>
      </c>
      <c r="B6" s="30">
        <v>2</v>
      </c>
      <c r="C6" s="30"/>
      <c r="D6" s="30"/>
      <c r="E6" s="30"/>
      <c r="F6" s="33"/>
    </row>
    <row r="7" spans="1:6" ht="16.5" x14ac:dyDescent="0.25">
      <c r="A7" s="29" t="s">
        <v>171</v>
      </c>
      <c r="B7" s="30">
        <v>3</v>
      </c>
      <c r="C7" s="30"/>
      <c r="D7" s="30"/>
      <c r="E7" s="30"/>
      <c r="F7" s="33"/>
    </row>
    <row r="8" spans="1:6" ht="16.5" x14ac:dyDescent="0.25">
      <c r="A8" s="29" t="s">
        <v>172</v>
      </c>
      <c r="B8" s="30">
        <v>4</v>
      </c>
      <c r="C8" s="30"/>
      <c r="D8" s="30"/>
      <c r="E8" s="30"/>
      <c r="F8" s="33"/>
    </row>
    <row r="9" spans="1:6" ht="16.5" x14ac:dyDescent="0.25">
      <c r="A9" s="29" t="s">
        <v>173</v>
      </c>
      <c r="B9" s="30">
        <v>5</v>
      </c>
      <c r="C9" s="30"/>
      <c r="D9" s="30">
        <v>413.44</v>
      </c>
      <c r="E9" s="64">
        <v>416.74</v>
      </c>
      <c r="F9" s="33"/>
    </row>
    <row r="10" spans="1:6" ht="16.5" x14ac:dyDescent="0.25">
      <c r="A10" s="29" t="s">
        <v>174</v>
      </c>
      <c r="B10" s="30">
        <v>6</v>
      </c>
      <c r="C10" s="30"/>
      <c r="D10" s="30"/>
      <c r="E10" s="30"/>
      <c r="F10" s="33"/>
    </row>
    <row r="11" spans="1:6" ht="16.5" x14ac:dyDescent="0.25">
      <c r="A11" s="29" t="s">
        <v>175</v>
      </c>
      <c r="B11" s="30">
        <v>7</v>
      </c>
      <c r="C11" s="30"/>
      <c r="D11" s="30"/>
      <c r="E11" s="30"/>
      <c r="F11" s="33"/>
    </row>
    <row r="12" spans="1:6" ht="33" x14ac:dyDescent="0.25">
      <c r="A12" s="29" t="s">
        <v>176</v>
      </c>
      <c r="B12" s="30">
        <v>8</v>
      </c>
      <c r="C12" s="30"/>
      <c r="D12" s="30"/>
      <c r="E12" s="30"/>
      <c r="F12" s="33"/>
    </row>
    <row r="13" spans="1:6" ht="33" x14ac:dyDescent="0.25">
      <c r="A13" s="29" t="s">
        <v>177</v>
      </c>
      <c r="B13" s="30">
        <v>9</v>
      </c>
      <c r="C13" s="30"/>
      <c r="D13" s="30"/>
      <c r="E13" s="30"/>
      <c r="F13" s="33"/>
    </row>
    <row r="14" spans="1:6" ht="16.5" x14ac:dyDescent="0.25">
      <c r="A14" s="29" t="s">
        <v>178</v>
      </c>
      <c r="B14" s="30">
        <v>10</v>
      </c>
      <c r="C14" s="30"/>
      <c r="D14" s="30"/>
      <c r="E14" s="30"/>
      <c r="F14" s="33"/>
    </row>
    <row r="15" spans="1:6" ht="16.5" x14ac:dyDescent="0.25">
      <c r="A15" s="29" t="s">
        <v>179</v>
      </c>
      <c r="B15" s="30">
        <v>11</v>
      </c>
      <c r="C15" s="30"/>
      <c r="D15" s="30"/>
      <c r="E15" s="30"/>
      <c r="F15" s="33"/>
    </row>
    <row r="16" spans="1:6" ht="16.5" x14ac:dyDescent="0.25">
      <c r="A16" s="29" t="s">
        <v>180</v>
      </c>
      <c r="B16" s="30">
        <v>12</v>
      </c>
      <c r="C16" s="30"/>
      <c r="D16" s="30"/>
      <c r="E16" s="30"/>
      <c r="F16" s="33"/>
    </row>
    <row r="17" spans="1:6" ht="16.5" x14ac:dyDescent="0.25">
      <c r="A17" s="29" t="s">
        <v>181</v>
      </c>
      <c r="B17" s="30">
        <v>13</v>
      </c>
      <c r="C17" s="30"/>
      <c r="D17" s="30"/>
      <c r="E17" s="30"/>
      <c r="F17" s="33"/>
    </row>
    <row r="18" spans="1:6" ht="33" x14ac:dyDescent="0.25">
      <c r="A18" s="23" t="s">
        <v>182</v>
      </c>
      <c r="B18" s="30"/>
      <c r="C18" s="30"/>
      <c r="D18" s="30"/>
      <c r="E18" s="30"/>
      <c r="F18" s="33"/>
    </row>
    <row r="19" spans="1:6" ht="33" x14ac:dyDescent="0.25">
      <c r="A19" s="29" t="s">
        <v>183</v>
      </c>
      <c r="B19" s="30">
        <v>21</v>
      </c>
      <c r="C19" s="30"/>
      <c r="D19" s="30"/>
      <c r="E19" s="30"/>
      <c r="F19" s="33"/>
    </row>
    <row r="20" spans="1:6" ht="16.5" x14ac:dyDescent="0.25">
      <c r="A20" s="29" t="s">
        <v>184</v>
      </c>
      <c r="B20" s="30">
        <v>21.1</v>
      </c>
      <c r="C20" s="30"/>
      <c r="D20" s="30"/>
      <c r="E20" s="30"/>
      <c r="F20" s="33"/>
    </row>
    <row r="21" spans="1:6" ht="16.5" x14ac:dyDescent="0.25">
      <c r="A21" s="29" t="s">
        <v>185</v>
      </c>
      <c r="B21" s="30">
        <v>21.2</v>
      </c>
      <c r="C21" s="30"/>
      <c r="D21" s="30"/>
      <c r="E21" s="30"/>
      <c r="F21" s="33"/>
    </row>
    <row r="22" spans="1:6" ht="16.5" x14ac:dyDescent="0.25">
      <c r="A22" s="29" t="s">
        <v>186</v>
      </c>
      <c r="B22" s="30">
        <v>21.3</v>
      </c>
      <c r="C22" s="30"/>
      <c r="D22" s="30"/>
      <c r="E22" s="30"/>
      <c r="F22" s="33"/>
    </row>
    <row r="23" spans="1:6" ht="16.5" x14ac:dyDescent="0.25">
      <c r="A23" s="29" t="s">
        <v>187</v>
      </c>
      <c r="B23" s="30">
        <v>21.4</v>
      </c>
      <c r="C23" s="30"/>
      <c r="D23" s="30"/>
      <c r="E23" s="30"/>
      <c r="F23" s="33"/>
    </row>
    <row r="24" spans="1:6" ht="16.5" x14ac:dyDescent="0.25">
      <c r="A24" s="29" t="s">
        <v>188</v>
      </c>
      <c r="B24" s="30">
        <v>21.5</v>
      </c>
      <c r="C24" s="30"/>
      <c r="D24" s="30"/>
      <c r="E24" s="30"/>
      <c r="F24" s="33"/>
    </row>
    <row r="25" spans="1:6" ht="16.5" x14ac:dyDescent="0.25">
      <c r="A25" s="29" t="s">
        <v>189</v>
      </c>
      <c r="B25" s="30">
        <v>21.6</v>
      </c>
      <c r="C25" s="30"/>
      <c r="D25" s="30"/>
      <c r="E25" s="30"/>
      <c r="F25" s="33"/>
    </row>
    <row r="26" spans="1:6" ht="33" x14ac:dyDescent="0.25">
      <c r="A26" s="29" t="s">
        <v>190</v>
      </c>
      <c r="B26" s="30">
        <v>22</v>
      </c>
      <c r="C26" s="30"/>
      <c r="D26" s="30"/>
      <c r="E26" s="30"/>
      <c r="F26" s="33"/>
    </row>
    <row r="27" spans="1:6" ht="33" x14ac:dyDescent="0.25">
      <c r="A27" s="29" t="s">
        <v>191</v>
      </c>
      <c r="B27" s="30">
        <v>22.1</v>
      </c>
      <c r="C27" s="30"/>
      <c r="D27" s="30"/>
      <c r="E27" s="30"/>
      <c r="F27" s="33"/>
    </row>
    <row r="28" spans="1:6" ht="33" x14ac:dyDescent="0.25">
      <c r="A28" s="29" t="s">
        <v>192</v>
      </c>
      <c r="B28" s="30">
        <v>22.2</v>
      </c>
      <c r="C28" s="30"/>
      <c r="D28" s="30"/>
      <c r="E28" s="30"/>
      <c r="F28" s="33"/>
    </row>
    <row r="29" spans="1:6" ht="33" x14ac:dyDescent="0.25">
      <c r="A29" s="29" t="s">
        <v>193</v>
      </c>
      <c r="B29" s="30">
        <v>22.3</v>
      </c>
      <c r="C29" s="30"/>
      <c r="D29" s="30"/>
      <c r="E29" s="30"/>
      <c r="F29" s="33"/>
    </row>
    <row r="30" spans="1:6" ht="33" x14ac:dyDescent="0.25">
      <c r="A30" s="29" t="s">
        <v>194</v>
      </c>
      <c r="B30" s="30">
        <v>22.4</v>
      </c>
      <c r="C30" s="30"/>
      <c r="D30" s="30"/>
      <c r="E30" s="30"/>
      <c r="F30" s="33"/>
    </row>
    <row r="31" spans="1:6" ht="16.5" x14ac:dyDescent="0.25">
      <c r="A31" s="29" t="s">
        <v>195</v>
      </c>
      <c r="B31" s="30">
        <v>23</v>
      </c>
      <c r="C31" s="30"/>
      <c r="D31" s="30"/>
      <c r="E31" s="30"/>
      <c r="F31" s="33"/>
    </row>
    <row r="32" spans="1:6" ht="16.5" x14ac:dyDescent="0.25">
      <c r="A32" s="29" t="s">
        <v>196</v>
      </c>
      <c r="B32" s="30" t="s">
        <v>197</v>
      </c>
      <c r="C32" s="30"/>
      <c r="D32" s="30"/>
      <c r="E32" s="30"/>
      <c r="F32" s="33"/>
    </row>
    <row r="33" spans="1:6" ht="16.5" x14ac:dyDescent="0.25">
      <c r="A33" s="29" t="s">
        <v>198</v>
      </c>
      <c r="B33" s="30" t="s">
        <v>199</v>
      </c>
      <c r="C33" s="30"/>
      <c r="D33" s="30"/>
      <c r="E33" s="30"/>
      <c r="F33" s="33"/>
    </row>
    <row r="34" spans="1:6" ht="16.5" x14ac:dyDescent="0.25">
      <c r="A34" s="29" t="s">
        <v>200</v>
      </c>
      <c r="B34" s="30">
        <v>25</v>
      </c>
      <c r="C34" s="30"/>
      <c r="D34" s="30"/>
      <c r="E34" s="30"/>
      <c r="F34" s="33"/>
    </row>
    <row r="35" spans="1:6" ht="16.5" x14ac:dyDescent="0.25">
      <c r="A35" s="29" t="s">
        <v>201</v>
      </c>
      <c r="B35" s="30">
        <v>26</v>
      </c>
      <c r="C35" s="30"/>
      <c r="D35" s="30"/>
      <c r="E35" s="30"/>
      <c r="F35" s="33"/>
    </row>
    <row r="36" spans="1:6" ht="33" x14ac:dyDescent="0.25">
      <c r="A36" s="29" t="s">
        <v>202</v>
      </c>
      <c r="B36" s="30">
        <v>27</v>
      </c>
      <c r="C36" s="30"/>
      <c r="D36" s="30"/>
      <c r="E36" s="30"/>
      <c r="F36" s="33"/>
    </row>
    <row r="37" spans="1:6" ht="33" x14ac:dyDescent="0.25">
      <c r="A37" s="29" t="s">
        <v>203</v>
      </c>
      <c r="B37" s="30">
        <v>28</v>
      </c>
      <c r="C37" s="30"/>
      <c r="D37" s="30"/>
      <c r="E37" s="30"/>
      <c r="F37" s="33"/>
    </row>
    <row r="38" spans="1:6" ht="16.5" x14ac:dyDescent="0.25">
      <c r="A38" s="29" t="s">
        <v>204</v>
      </c>
      <c r="B38" s="30">
        <v>29</v>
      </c>
      <c r="C38" s="30"/>
      <c r="D38" s="30"/>
      <c r="E38" s="30"/>
      <c r="F38" s="33"/>
    </row>
    <row r="39" spans="1:6" ht="33" x14ac:dyDescent="0.25">
      <c r="A39" s="29" t="s">
        <v>205</v>
      </c>
      <c r="B39" s="30">
        <v>29.1</v>
      </c>
      <c r="C39" s="30"/>
      <c r="D39" s="30"/>
      <c r="E39" s="30"/>
      <c r="F39" s="33"/>
    </row>
    <row r="40" spans="1:6" ht="33" x14ac:dyDescent="0.25">
      <c r="A40" s="29" t="s">
        <v>206</v>
      </c>
      <c r="B40" s="30">
        <v>29.2</v>
      </c>
      <c r="C40" s="30"/>
      <c r="D40" s="30"/>
      <c r="E40" s="30"/>
      <c r="F40" s="33"/>
    </row>
    <row r="41" spans="1:6" ht="16.5" x14ac:dyDescent="0.25">
      <c r="A41" s="29" t="s">
        <v>207</v>
      </c>
      <c r="B41" s="30">
        <v>30</v>
      </c>
      <c r="C41" s="30"/>
      <c r="D41" s="30"/>
      <c r="E41" s="30"/>
      <c r="F41" s="33"/>
    </row>
    <row r="42" spans="1:6" ht="33" x14ac:dyDescent="0.25">
      <c r="A42" s="29" t="s">
        <v>208</v>
      </c>
      <c r="B42" s="30">
        <v>31</v>
      </c>
      <c r="C42" s="30"/>
      <c r="D42" s="30"/>
      <c r="E42" s="30"/>
      <c r="F42" s="33"/>
    </row>
    <row r="43" spans="1:6" ht="33" x14ac:dyDescent="0.25">
      <c r="A43" s="29" t="s">
        <v>209</v>
      </c>
      <c r="B43" s="30">
        <v>31.1</v>
      </c>
      <c r="C43" s="30"/>
      <c r="D43" s="30"/>
      <c r="E43" s="30"/>
      <c r="F43" s="33"/>
    </row>
    <row r="44" spans="1:6" ht="33" x14ac:dyDescent="0.25">
      <c r="A44" s="29" t="s">
        <v>210</v>
      </c>
      <c r="B44" s="30">
        <v>31.2</v>
      </c>
      <c r="C44" s="30"/>
      <c r="D44" s="30"/>
      <c r="E44" s="30"/>
      <c r="F44" s="33"/>
    </row>
    <row r="45" spans="1:6" ht="16.5" x14ac:dyDescent="0.25">
      <c r="A45" s="29" t="s">
        <v>211</v>
      </c>
      <c r="B45" s="30">
        <v>32</v>
      </c>
      <c r="C45" s="30"/>
      <c r="D45" s="30"/>
      <c r="E45" s="30"/>
      <c r="F45" s="33"/>
    </row>
    <row r="46" spans="1:6" ht="33" x14ac:dyDescent="0.25">
      <c r="A46" s="29" t="s">
        <v>212</v>
      </c>
      <c r="B46" s="30">
        <v>33</v>
      </c>
      <c r="C46" s="30"/>
      <c r="D46" s="30"/>
      <c r="E46" s="30"/>
      <c r="F46" s="33"/>
    </row>
    <row r="47" spans="1:6" ht="33" x14ac:dyDescent="0.25">
      <c r="A47" s="29" t="s">
        <v>213</v>
      </c>
      <c r="B47" s="30">
        <v>34</v>
      </c>
      <c r="C47" s="30"/>
      <c r="D47" s="30"/>
      <c r="E47" s="30"/>
      <c r="F47" s="33"/>
    </row>
    <row r="48" spans="1:6" ht="16.5" x14ac:dyDescent="0.25">
      <c r="A48" s="29" t="s">
        <v>214</v>
      </c>
      <c r="B48" s="30">
        <v>35</v>
      </c>
      <c r="C48" s="30"/>
      <c r="D48" s="30"/>
      <c r="E48" s="30"/>
      <c r="F48" s="33"/>
    </row>
  </sheetData>
  <mergeCells count="1">
    <mergeCell ref="A1:E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4"/>
  <sheetViews>
    <sheetView workbookViewId="0">
      <selection activeCell="J13" sqref="J13"/>
    </sheetView>
  </sheetViews>
  <sheetFormatPr defaultRowHeight="15" x14ac:dyDescent="0.25"/>
  <cols>
    <col min="1" max="1" width="39.85546875" style="2" customWidth="1"/>
    <col min="2" max="2" width="9.140625" style="2"/>
    <col min="3" max="3" width="14.5703125" style="2" customWidth="1"/>
    <col min="4" max="4" width="18.42578125" style="60" customWidth="1"/>
    <col min="5" max="5" width="17.42578125" style="60" customWidth="1"/>
    <col min="6" max="6" width="8.85546875" style="59" customWidth="1"/>
    <col min="7" max="16384" width="9.140625" style="2"/>
  </cols>
  <sheetData>
    <row r="1" spans="1:6" ht="16.5" x14ac:dyDescent="0.25">
      <c r="A1" s="85" t="s">
        <v>217</v>
      </c>
      <c r="B1" s="85"/>
      <c r="C1" s="85"/>
      <c r="D1" s="85"/>
      <c r="E1" s="85"/>
    </row>
    <row r="2" spans="1:6" ht="16.5" x14ac:dyDescent="0.25">
      <c r="A2" s="86" t="str">
        <f>+BCTCR_06608!A2</f>
        <v>Qúy 01 năm 2022</v>
      </c>
      <c r="B2" s="86"/>
      <c r="C2" s="86"/>
      <c r="D2" s="86"/>
      <c r="E2" s="86"/>
    </row>
    <row r="3" spans="1:6" ht="16.5" x14ac:dyDescent="0.25">
      <c r="A3" s="55"/>
      <c r="D3" s="38" t="s">
        <v>286</v>
      </c>
    </row>
    <row r="4" spans="1:6" ht="16.5" x14ac:dyDescent="0.25">
      <c r="A4" s="58" t="s">
        <v>218</v>
      </c>
      <c r="B4" s="58" t="s">
        <v>424</v>
      </c>
      <c r="C4" s="58" t="s">
        <v>24</v>
      </c>
      <c r="D4" s="34" t="s">
        <v>425</v>
      </c>
      <c r="E4" s="34" t="s">
        <v>277</v>
      </c>
    </row>
    <row r="5" spans="1:6" ht="16.5" x14ac:dyDescent="0.25">
      <c r="A5" s="56" t="s">
        <v>27</v>
      </c>
      <c r="B5" s="56" t="s">
        <v>28</v>
      </c>
      <c r="C5" s="56" t="s">
        <v>29</v>
      </c>
      <c r="D5" s="35">
        <v>1</v>
      </c>
      <c r="E5" s="35">
        <v>2</v>
      </c>
    </row>
    <row r="6" spans="1:6" ht="16.5" x14ac:dyDescent="0.25">
      <c r="A6" s="23" t="s">
        <v>219</v>
      </c>
      <c r="B6" s="58"/>
      <c r="C6" s="58"/>
      <c r="D6" s="35"/>
      <c r="E6" s="35"/>
      <c r="F6" s="33"/>
    </row>
    <row r="7" spans="1:6" ht="33" x14ac:dyDescent="0.25">
      <c r="A7" s="18" t="s">
        <v>220</v>
      </c>
      <c r="B7" s="56">
        <v>1</v>
      </c>
      <c r="C7" s="56"/>
      <c r="D7" s="35"/>
      <c r="E7" s="35"/>
      <c r="F7" s="33"/>
    </row>
    <row r="8" spans="1:6" ht="16.5" x14ac:dyDescent="0.25">
      <c r="A8" s="18" t="s">
        <v>221</v>
      </c>
      <c r="B8" s="56">
        <v>1.1000000000000001</v>
      </c>
      <c r="C8" s="57"/>
      <c r="D8" s="36"/>
      <c r="E8" s="36"/>
      <c r="F8" s="33"/>
    </row>
    <row r="9" spans="1:6" ht="33" x14ac:dyDescent="0.25">
      <c r="A9" s="18" t="s">
        <v>222</v>
      </c>
      <c r="B9" s="56">
        <v>1.2</v>
      </c>
      <c r="C9" s="56"/>
      <c r="D9" s="35"/>
      <c r="E9" s="35"/>
      <c r="F9" s="33"/>
    </row>
    <row r="10" spans="1:6" ht="33" x14ac:dyDescent="0.25">
      <c r="A10" s="18" t="s">
        <v>223</v>
      </c>
      <c r="B10" s="56">
        <v>1.3</v>
      </c>
      <c r="C10" s="56"/>
      <c r="D10" s="35"/>
      <c r="E10" s="35"/>
      <c r="F10" s="33"/>
    </row>
    <row r="11" spans="1:6" ht="33" x14ac:dyDescent="0.25">
      <c r="A11" s="18" t="s">
        <v>224</v>
      </c>
      <c r="B11" s="56">
        <v>2</v>
      </c>
      <c r="C11" s="56"/>
      <c r="D11" s="35"/>
      <c r="E11" s="35"/>
      <c r="F11" s="33"/>
    </row>
    <row r="12" spans="1:6" ht="33" x14ac:dyDescent="0.25">
      <c r="A12" s="18" t="s">
        <v>225</v>
      </c>
      <c r="B12" s="56">
        <v>3</v>
      </c>
      <c r="C12" s="56"/>
      <c r="D12" s="35"/>
      <c r="E12" s="35"/>
      <c r="F12" s="33"/>
    </row>
    <row r="13" spans="1:6" ht="33" x14ac:dyDescent="0.25">
      <c r="A13" s="18" t="s">
        <v>226</v>
      </c>
      <c r="B13" s="56">
        <v>4</v>
      </c>
      <c r="C13" s="56"/>
      <c r="D13" s="35"/>
      <c r="E13" s="35"/>
      <c r="F13" s="33"/>
    </row>
    <row r="14" spans="1:6" ht="33" x14ac:dyDescent="0.25">
      <c r="A14" s="18" t="s">
        <v>227</v>
      </c>
      <c r="B14" s="56">
        <v>5</v>
      </c>
      <c r="C14" s="56"/>
      <c r="D14" s="35"/>
      <c r="E14" s="35"/>
      <c r="F14" s="33"/>
    </row>
    <row r="15" spans="1:6" ht="33" x14ac:dyDescent="0.25">
      <c r="A15" s="57" t="s">
        <v>228</v>
      </c>
      <c r="B15" s="56">
        <v>6</v>
      </c>
      <c r="C15" s="56"/>
      <c r="D15" s="35"/>
      <c r="E15" s="35"/>
      <c r="F15" s="33"/>
    </row>
    <row r="16" spans="1:6" ht="33" x14ac:dyDescent="0.25">
      <c r="A16" s="57" t="s">
        <v>229</v>
      </c>
      <c r="B16" s="56">
        <v>7</v>
      </c>
      <c r="C16" s="56"/>
      <c r="D16" s="35"/>
      <c r="E16" s="35"/>
      <c r="F16" s="33"/>
    </row>
    <row r="17" spans="1:6" ht="33" x14ac:dyDescent="0.25">
      <c r="A17" s="57" t="s">
        <v>230</v>
      </c>
      <c r="B17" s="56">
        <v>8</v>
      </c>
      <c r="C17" s="56"/>
      <c r="D17" s="8"/>
      <c r="E17" s="8"/>
      <c r="F17" s="33"/>
    </row>
    <row r="18" spans="1:6" ht="33" x14ac:dyDescent="0.25">
      <c r="A18" s="57" t="s">
        <v>231</v>
      </c>
      <c r="B18" s="56">
        <v>9</v>
      </c>
      <c r="C18" s="56"/>
      <c r="D18" s="35"/>
      <c r="E18" s="35"/>
      <c r="F18" s="33"/>
    </row>
    <row r="19" spans="1:6" ht="33" x14ac:dyDescent="0.25">
      <c r="A19" s="57" t="s">
        <v>232</v>
      </c>
      <c r="B19" s="56">
        <v>10</v>
      </c>
      <c r="C19" s="56"/>
      <c r="D19" s="35">
        <v>0</v>
      </c>
      <c r="E19" s="35">
        <v>0</v>
      </c>
      <c r="F19" s="33"/>
    </row>
    <row r="20" spans="1:6" ht="16.5" x14ac:dyDescent="0.25">
      <c r="A20" s="57" t="s">
        <v>233</v>
      </c>
      <c r="B20" s="56">
        <v>11</v>
      </c>
      <c r="C20" s="56"/>
      <c r="D20" s="35">
        <v>0</v>
      </c>
      <c r="E20" s="35">
        <v>0</v>
      </c>
      <c r="F20" s="33"/>
    </row>
    <row r="21" spans="1:6" ht="33" x14ac:dyDescent="0.25">
      <c r="A21" s="23" t="s">
        <v>471</v>
      </c>
      <c r="B21" s="58">
        <v>20</v>
      </c>
      <c r="C21" s="56"/>
      <c r="D21" s="34">
        <f>+D7+D11+D12+D13+D14+D15+D16+D17+D18+D19+D20</f>
        <v>0</v>
      </c>
      <c r="E21" s="34">
        <f>+E7+E11+E12+E13+E14+E15+E16+E17+E18+E19+E20</f>
        <v>0</v>
      </c>
      <c r="F21" s="33"/>
    </row>
    <row r="22" spans="1:6" ht="16.5" x14ac:dyDescent="0.25">
      <c r="A22" s="23" t="s">
        <v>234</v>
      </c>
      <c r="B22" s="58"/>
      <c r="C22" s="56"/>
      <c r="D22" s="35"/>
      <c r="E22" s="35"/>
      <c r="F22" s="33"/>
    </row>
    <row r="23" spans="1:6" ht="33" x14ac:dyDescent="0.25">
      <c r="A23" s="57" t="s">
        <v>235</v>
      </c>
      <c r="B23" s="56">
        <v>21</v>
      </c>
      <c r="C23" s="56"/>
      <c r="D23" s="35"/>
      <c r="E23" s="35"/>
      <c r="F23" s="33"/>
    </row>
    <row r="24" spans="1:6" ht="16.5" x14ac:dyDescent="0.25">
      <c r="A24" s="18" t="s">
        <v>236</v>
      </c>
      <c r="B24" s="56">
        <v>21.1</v>
      </c>
      <c r="C24" s="56"/>
      <c r="D24" s="35"/>
      <c r="E24" s="35"/>
      <c r="F24" s="33"/>
    </row>
    <row r="25" spans="1:6" ht="33" x14ac:dyDescent="0.25">
      <c r="A25" s="18" t="s">
        <v>237</v>
      </c>
      <c r="B25" s="56">
        <v>21.2</v>
      </c>
      <c r="C25" s="56"/>
      <c r="D25" s="35"/>
      <c r="E25" s="35"/>
      <c r="F25" s="33"/>
    </row>
    <row r="26" spans="1:6" ht="33" x14ac:dyDescent="0.25">
      <c r="A26" s="18" t="s">
        <v>238</v>
      </c>
      <c r="B26" s="56">
        <v>21.3</v>
      </c>
      <c r="C26" s="56"/>
      <c r="D26" s="35"/>
      <c r="E26" s="35"/>
      <c r="F26" s="33"/>
    </row>
    <row r="27" spans="1:6" ht="33" x14ac:dyDescent="0.25">
      <c r="A27" s="18" t="s">
        <v>239</v>
      </c>
      <c r="B27" s="56">
        <v>22</v>
      </c>
      <c r="C27" s="56"/>
      <c r="D27" s="35"/>
      <c r="E27" s="35"/>
      <c r="F27" s="33"/>
    </row>
    <row r="28" spans="1:6" ht="49.5" x14ac:dyDescent="0.25">
      <c r="A28" s="18" t="s">
        <v>240</v>
      </c>
      <c r="B28" s="56">
        <v>23</v>
      </c>
      <c r="C28" s="56"/>
      <c r="D28" s="35"/>
      <c r="E28" s="35"/>
      <c r="F28" s="33"/>
    </row>
    <row r="29" spans="1:6" ht="66" x14ac:dyDescent="0.25">
      <c r="A29" s="18" t="s">
        <v>241</v>
      </c>
      <c r="B29" s="56">
        <v>24</v>
      </c>
      <c r="C29" s="56"/>
      <c r="D29" s="35"/>
      <c r="E29" s="35"/>
      <c r="F29" s="33"/>
    </row>
    <row r="30" spans="1:6" ht="33" x14ac:dyDescent="0.25">
      <c r="A30" s="18" t="s">
        <v>242</v>
      </c>
      <c r="B30" s="56">
        <v>25</v>
      </c>
      <c r="C30" s="56"/>
      <c r="D30" s="35"/>
      <c r="E30" s="35"/>
      <c r="F30" s="33"/>
    </row>
    <row r="31" spans="1:6" ht="16.5" x14ac:dyDescent="0.25">
      <c r="A31" s="57" t="s">
        <v>243</v>
      </c>
      <c r="B31" s="56">
        <v>26</v>
      </c>
      <c r="C31" s="56"/>
      <c r="D31" s="35"/>
      <c r="E31" s="35"/>
      <c r="F31" s="33"/>
    </row>
    <row r="32" spans="1:6" ht="33" x14ac:dyDescent="0.25">
      <c r="A32" s="57" t="s">
        <v>244</v>
      </c>
      <c r="B32" s="56">
        <v>27</v>
      </c>
      <c r="C32" s="56"/>
      <c r="D32" s="35"/>
      <c r="E32" s="35"/>
      <c r="F32" s="33"/>
    </row>
    <row r="33" spans="1:6" ht="33" x14ac:dyDescent="0.25">
      <c r="A33" s="57" t="s">
        <v>245</v>
      </c>
      <c r="B33" s="56">
        <v>28</v>
      </c>
      <c r="C33" s="56"/>
      <c r="D33" s="35"/>
      <c r="E33" s="35"/>
      <c r="F33" s="33"/>
    </row>
    <row r="34" spans="1:6" ht="33" x14ac:dyDescent="0.25">
      <c r="A34" s="57" t="s">
        <v>246</v>
      </c>
      <c r="B34" s="56">
        <v>29</v>
      </c>
      <c r="C34" s="56"/>
      <c r="D34" s="8"/>
      <c r="E34" s="8"/>
      <c r="F34" s="33"/>
    </row>
    <row r="35" spans="1:6" ht="33" x14ac:dyDescent="0.25">
      <c r="A35" s="57" t="s">
        <v>247</v>
      </c>
      <c r="B35" s="56">
        <v>30</v>
      </c>
      <c r="C35" s="56"/>
      <c r="D35" s="35"/>
      <c r="E35" s="35"/>
      <c r="F35" s="33"/>
    </row>
    <row r="36" spans="1:6" ht="33" x14ac:dyDescent="0.25">
      <c r="A36" s="57" t="s">
        <v>248</v>
      </c>
      <c r="B36" s="56">
        <v>31</v>
      </c>
      <c r="C36" s="56"/>
      <c r="D36" s="35">
        <v>0</v>
      </c>
      <c r="E36" s="35">
        <v>0</v>
      </c>
      <c r="F36" s="33"/>
    </row>
    <row r="37" spans="1:6" ht="16.5" x14ac:dyDescent="0.25">
      <c r="A37" s="57" t="s">
        <v>249</v>
      </c>
      <c r="B37" s="56">
        <v>32</v>
      </c>
      <c r="C37" s="56"/>
      <c r="D37" s="35">
        <v>0</v>
      </c>
      <c r="E37" s="35">
        <v>0</v>
      </c>
      <c r="F37" s="33"/>
    </row>
    <row r="38" spans="1:6" ht="33" x14ac:dyDescent="0.25">
      <c r="A38" s="23" t="s">
        <v>468</v>
      </c>
      <c r="B38" s="58">
        <v>40</v>
      </c>
      <c r="C38" s="56"/>
      <c r="D38" s="34">
        <f>+D23+D27+D28+D29+D30+D31+D32+D33+D34+D35+D36+D37</f>
        <v>0</v>
      </c>
      <c r="E38" s="34">
        <f>+E23+E27+E28+E29+E30+E31+E32+E33+E34+E35+E36+E37</f>
        <v>0</v>
      </c>
      <c r="F38" s="33"/>
    </row>
    <row r="39" spans="1:6" ht="33" x14ac:dyDescent="0.25">
      <c r="A39" s="23" t="s">
        <v>250</v>
      </c>
      <c r="B39" s="56"/>
      <c r="C39" s="56"/>
      <c r="D39" s="35"/>
      <c r="E39" s="35"/>
      <c r="F39" s="33"/>
    </row>
    <row r="40" spans="1:6" ht="33" x14ac:dyDescent="0.25">
      <c r="A40" s="57" t="s">
        <v>251</v>
      </c>
      <c r="B40" s="56">
        <v>41</v>
      </c>
      <c r="C40" s="56"/>
      <c r="D40" s="35">
        <v>0</v>
      </c>
      <c r="E40" s="35">
        <v>0</v>
      </c>
      <c r="F40" s="33"/>
    </row>
    <row r="41" spans="1:6" ht="33" x14ac:dyDescent="0.25">
      <c r="A41" s="57" t="s">
        <v>252</v>
      </c>
      <c r="B41" s="56">
        <v>42</v>
      </c>
      <c r="C41" s="56"/>
      <c r="D41" s="61">
        <v>450564</v>
      </c>
      <c r="E41" s="61">
        <v>1902704</v>
      </c>
      <c r="F41" s="33"/>
    </row>
    <row r="42" spans="1:6" ht="33" x14ac:dyDescent="0.25">
      <c r="A42" s="57" t="s">
        <v>253</v>
      </c>
      <c r="B42" s="56">
        <v>43</v>
      </c>
      <c r="C42" s="56"/>
      <c r="D42" s="35"/>
      <c r="E42" s="35"/>
      <c r="F42" s="33"/>
    </row>
    <row r="43" spans="1:6" ht="16.5" x14ac:dyDescent="0.25">
      <c r="A43" s="57" t="s">
        <v>254</v>
      </c>
      <c r="B43" s="56">
        <v>44</v>
      </c>
      <c r="C43" s="58"/>
      <c r="D43" s="35"/>
      <c r="E43" s="35"/>
      <c r="F43" s="33"/>
    </row>
    <row r="44" spans="1:6" ht="33" x14ac:dyDescent="0.25">
      <c r="A44" s="23" t="s">
        <v>469</v>
      </c>
      <c r="B44" s="58">
        <v>50</v>
      </c>
      <c r="C44" s="58"/>
      <c r="D44" s="34">
        <f>SUM(D40:D43)</f>
        <v>450564</v>
      </c>
      <c r="E44" s="34">
        <f>SUM(E40:E43)</f>
        <v>1902704</v>
      </c>
      <c r="F44" s="33"/>
    </row>
    <row r="45" spans="1:6" ht="16.5" x14ac:dyDescent="0.25">
      <c r="A45" s="23" t="s">
        <v>255</v>
      </c>
      <c r="B45" s="58"/>
      <c r="C45" s="58"/>
      <c r="D45" s="35"/>
      <c r="E45" s="35"/>
      <c r="F45" s="33"/>
    </row>
    <row r="46" spans="1:6" ht="33" x14ac:dyDescent="0.25">
      <c r="A46" s="57" t="s">
        <v>256</v>
      </c>
      <c r="B46" s="56">
        <v>51</v>
      </c>
      <c r="C46" s="58"/>
      <c r="D46" s="35">
        <v>0</v>
      </c>
      <c r="E46" s="35">
        <v>164010</v>
      </c>
      <c r="F46" s="33"/>
    </row>
    <row r="47" spans="1:6" ht="16.5" x14ac:dyDescent="0.25">
      <c r="A47" s="57" t="s">
        <v>257</v>
      </c>
      <c r="B47" s="56">
        <v>52</v>
      </c>
      <c r="C47" s="56"/>
      <c r="D47" s="35"/>
      <c r="E47" s="35"/>
      <c r="F47" s="33"/>
    </row>
    <row r="48" spans="1:6" ht="33" x14ac:dyDescent="0.25">
      <c r="A48" s="57" t="s">
        <v>258</v>
      </c>
      <c r="B48" s="56">
        <v>53</v>
      </c>
      <c r="C48" s="56"/>
      <c r="D48" s="35"/>
      <c r="E48" s="35"/>
      <c r="F48" s="33"/>
    </row>
    <row r="49" spans="1:6" ht="33" x14ac:dyDescent="0.25">
      <c r="A49" s="57" t="s">
        <v>259</v>
      </c>
      <c r="B49" s="56">
        <v>54</v>
      </c>
      <c r="C49" s="56"/>
      <c r="D49" s="35"/>
      <c r="E49" s="35"/>
      <c r="F49" s="33"/>
    </row>
    <row r="50" spans="1:6" ht="16.5" x14ac:dyDescent="0.25">
      <c r="A50" s="57" t="s">
        <v>260</v>
      </c>
      <c r="B50" s="56">
        <v>55</v>
      </c>
      <c r="C50" s="58"/>
      <c r="D50" s="35"/>
      <c r="E50" s="35"/>
      <c r="F50" s="33"/>
    </row>
    <row r="51" spans="1:6" ht="16.5" x14ac:dyDescent="0.25">
      <c r="A51" s="23" t="s">
        <v>470</v>
      </c>
      <c r="B51" s="58">
        <v>60</v>
      </c>
      <c r="C51" s="58"/>
      <c r="D51" s="34">
        <f>+D46</f>
        <v>0</v>
      </c>
      <c r="E51" s="34">
        <f>+E46</f>
        <v>164010</v>
      </c>
      <c r="F51" s="33"/>
    </row>
    <row r="52" spans="1:6" ht="16.5" x14ac:dyDescent="0.25">
      <c r="A52" s="23" t="s">
        <v>261</v>
      </c>
      <c r="B52" s="58">
        <v>61</v>
      </c>
      <c r="C52" s="58"/>
      <c r="D52" s="35"/>
      <c r="E52" s="35"/>
      <c r="F52" s="33"/>
    </row>
    <row r="53" spans="1:6" ht="33" x14ac:dyDescent="0.25">
      <c r="A53" s="23" t="s">
        <v>262</v>
      </c>
      <c r="B53" s="58">
        <v>62</v>
      </c>
      <c r="C53" s="58"/>
      <c r="D53" s="34">
        <v>355802667</v>
      </c>
      <c r="E53" s="34">
        <v>423625736</v>
      </c>
      <c r="F53" s="33"/>
    </row>
    <row r="54" spans="1:6" ht="33" x14ac:dyDescent="0.25">
      <c r="A54" s="23" t="s">
        <v>263</v>
      </c>
      <c r="B54" s="58">
        <v>70</v>
      </c>
      <c r="C54" s="58"/>
      <c r="D54" s="34">
        <f>+D21+D44-D51-D53-D38</f>
        <v>-355352103</v>
      </c>
      <c r="E54" s="34">
        <f>+E21+E44-E51-E53-E38</f>
        <v>-421887042</v>
      </c>
      <c r="F54" s="33"/>
    </row>
    <row r="55" spans="1:6" ht="33" x14ac:dyDescent="0.25">
      <c r="A55" s="23" t="s">
        <v>264</v>
      </c>
      <c r="B55" s="58"/>
      <c r="C55" s="58"/>
      <c r="D55" s="34">
        <f>+D56+D57</f>
        <v>0</v>
      </c>
      <c r="E55" s="34">
        <f>+E56+E57</f>
        <v>29266000</v>
      </c>
      <c r="F55" s="33"/>
    </row>
    <row r="56" spans="1:6" ht="16.5" x14ac:dyDescent="0.25">
      <c r="A56" s="57" t="s">
        <v>265</v>
      </c>
      <c r="B56" s="56">
        <v>71</v>
      </c>
      <c r="C56" s="58"/>
      <c r="D56" s="35">
        <v>0</v>
      </c>
      <c r="E56" s="35"/>
      <c r="F56" s="33"/>
    </row>
    <row r="57" spans="1:6" ht="16.5" x14ac:dyDescent="0.25">
      <c r="A57" s="57" t="s">
        <v>266</v>
      </c>
      <c r="B57" s="56">
        <v>72</v>
      </c>
      <c r="C57" s="58"/>
      <c r="D57" s="35">
        <v>0</v>
      </c>
      <c r="E57" s="35">
        <v>29266000</v>
      </c>
      <c r="F57" s="33"/>
    </row>
    <row r="58" spans="1:6" ht="33" x14ac:dyDescent="0.25">
      <c r="A58" s="23" t="s">
        <v>267</v>
      </c>
      <c r="B58" s="58">
        <v>80</v>
      </c>
      <c r="C58" s="58"/>
      <c r="D58" s="34">
        <f>+D56-D57</f>
        <v>0</v>
      </c>
      <c r="E58" s="34">
        <f>+E56-E57</f>
        <v>-29266000</v>
      </c>
      <c r="F58" s="33"/>
    </row>
    <row r="59" spans="1:6" ht="33" x14ac:dyDescent="0.25">
      <c r="A59" s="23" t="s">
        <v>268</v>
      </c>
      <c r="B59" s="58">
        <v>90</v>
      </c>
      <c r="C59" s="58"/>
      <c r="D59" s="34">
        <f>+D54+D58</f>
        <v>-355352103</v>
      </c>
      <c r="E59" s="34">
        <f>+E54+E58</f>
        <v>-451153042</v>
      </c>
      <c r="F59" s="33"/>
    </row>
    <row r="60" spans="1:6" ht="16.5" x14ac:dyDescent="0.25">
      <c r="A60" s="57" t="s">
        <v>269</v>
      </c>
      <c r="B60" s="56">
        <v>91</v>
      </c>
      <c r="C60" s="58"/>
      <c r="D60" s="35"/>
      <c r="E60" s="35"/>
      <c r="F60" s="33"/>
    </row>
    <row r="61" spans="1:6" ht="16.5" x14ac:dyDescent="0.25">
      <c r="A61" s="57" t="s">
        <v>270</v>
      </c>
      <c r="B61" s="56">
        <v>92</v>
      </c>
      <c r="C61" s="58"/>
      <c r="D61" s="35"/>
      <c r="E61" s="35"/>
      <c r="F61" s="33"/>
    </row>
    <row r="62" spans="1:6" ht="16.5" x14ac:dyDescent="0.25">
      <c r="A62" s="23" t="s">
        <v>271</v>
      </c>
      <c r="B62" s="58">
        <v>100</v>
      </c>
      <c r="C62" s="58"/>
      <c r="D62" s="35"/>
      <c r="E62" s="35"/>
      <c r="F62" s="33"/>
    </row>
    <row r="63" spans="1:6" ht="16.5" x14ac:dyDescent="0.25">
      <c r="A63" s="57" t="s">
        <v>272</v>
      </c>
      <c r="B63" s="56">
        <v>100.1</v>
      </c>
      <c r="C63" s="58"/>
      <c r="D63" s="35"/>
      <c r="E63" s="35"/>
      <c r="F63" s="33"/>
    </row>
    <row r="64" spans="1:6" ht="16.5" x14ac:dyDescent="0.25">
      <c r="A64" s="57" t="s">
        <v>273</v>
      </c>
      <c r="B64" s="56">
        <v>100.2</v>
      </c>
      <c r="C64" s="58"/>
      <c r="D64" s="35"/>
      <c r="E64" s="35"/>
      <c r="F64" s="33"/>
    </row>
    <row r="65" spans="1:6" ht="33" x14ac:dyDescent="0.25">
      <c r="A65" s="23" t="s">
        <v>274</v>
      </c>
      <c r="B65" s="58">
        <v>200</v>
      </c>
      <c r="C65" s="58"/>
      <c r="D65" s="34">
        <f>+D59</f>
        <v>-355352103</v>
      </c>
      <c r="E65" s="34">
        <f>+E59</f>
        <v>-451153042</v>
      </c>
      <c r="F65" s="33"/>
    </row>
    <row r="66" spans="1:6" ht="33" x14ac:dyDescent="0.25">
      <c r="A66" s="24" t="s">
        <v>275</v>
      </c>
      <c r="B66" s="25">
        <v>300</v>
      </c>
      <c r="C66" s="26"/>
      <c r="D66" s="39"/>
      <c r="E66" s="39"/>
      <c r="F66" s="33"/>
    </row>
    <row r="67" spans="1:6" ht="33" x14ac:dyDescent="0.25">
      <c r="A67" s="27" t="s">
        <v>278</v>
      </c>
      <c r="B67" s="26">
        <v>301</v>
      </c>
      <c r="C67" s="26"/>
      <c r="D67" s="39"/>
      <c r="E67" s="39"/>
      <c r="F67" s="33"/>
    </row>
    <row r="68" spans="1:6" ht="33" x14ac:dyDescent="0.25">
      <c r="A68" s="27" t="s">
        <v>279</v>
      </c>
      <c r="B68" s="26">
        <v>302</v>
      </c>
      <c r="C68" s="26"/>
      <c r="D68" s="39"/>
      <c r="E68" s="39"/>
      <c r="F68" s="33"/>
    </row>
    <row r="69" spans="1:6" ht="33" x14ac:dyDescent="0.25">
      <c r="A69" s="27" t="s">
        <v>280</v>
      </c>
      <c r="B69" s="26">
        <v>303</v>
      </c>
      <c r="C69" s="26"/>
      <c r="D69" s="39"/>
      <c r="E69" s="39"/>
      <c r="F69" s="33"/>
    </row>
    <row r="70" spans="1:6" ht="16.5" x14ac:dyDescent="0.25">
      <c r="A70" s="27" t="s">
        <v>281</v>
      </c>
      <c r="B70" s="26">
        <v>304</v>
      </c>
      <c r="C70" s="26"/>
      <c r="D70" s="39"/>
      <c r="E70" s="39"/>
      <c r="F70" s="33"/>
    </row>
    <row r="71" spans="1:6" ht="16.5" x14ac:dyDescent="0.25">
      <c r="A71" s="24" t="s">
        <v>282</v>
      </c>
      <c r="B71" s="25">
        <v>400</v>
      </c>
      <c r="C71" s="26"/>
      <c r="D71" s="39"/>
      <c r="E71" s="39"/>
      <c r="F71" s="33"/>
    </row>
    <row r="72" spans="1:6" ht="33" x14ac:dyDescent="0.25">
      <c r="A72" s="24" t="s">
        <v>283</v>
      </c>
      <c r="B72" s="25">
        <v>500</v>
      </c>
      <c r="C72" s="26"/>
      <c r="D72" s="39"/>
      <c r="E72" s="39"/>
      <c r="F72" s="33"/>
    </row>
    <row r="73" spans="1:6" ht="33" x14ac:dyDescent="0.25">
      <c r="A73" s="27" t="s">
        <v>284</v>
      </c>
      <c r="B73" s="26">
        <v>501</v>
      </c>
      <c r="C73" s="56"/>
      <c r="D73" s="39"/>
      <c r="E73" s="39"/>
      <c r="F73" s="33"/>
    </row>
    <row r="74" spans="1:6" ht="33" x14ac:dyDescent="0.25">
      <c r="A74" s="27" t="s">
        <v>285</v>
      </c>
      <c r="B74" s="26">
        <v>502</v>
      </c>
      <c r="C74" s="56"/>
      <c r="D74" s="39"/>
      <c r="E74" s="39"/>
      <c r="F74" s="33"/>
    </row>
  </sheetData>
  <mergeCells count="2">
    <mergeCell ref="A1:E1"/>
    <mergeCell ref="A2:E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7"/>
  <sheetViews>
    <sheetView topLeftCell="A13" workbookViewId="0">
      <selection activeCell="D20" sqref="D20"/>
    </sheetView>
  </sheetViews>
  <sheetFormatPr defaultRowHeight="15" x14ac:dyDescent="0.25"/>
  <cols>
    <col min="1" max="1" width="63.42578125" customWidth="1"/>
    <col min="3" max="3" width="20.85546875" customWidth="1"/>
    <col min="4" max="4" width="18.85546875" customWidth="1"/>
    <col min="5" max="5" width="18.5703125" customWidth="1"/>
    <col min="6" max="6" width="26.7109375" style="31" customWidth="1"/>
    <col min="7" max="7" width="11" bestFit="1" customWidth="1"/>
  </cols>
  <sheetData>
    <row r="1" spans="1:6" ht="16.5" x14ac:dyDescent="0.25">
      <c r="A1" s="85" t="s">
        <v>287</v>
      </c>
      <c r="B1" s="85"/>
      <c r="C1" s="85"/>
      <c r="D1" s="85"/>
    </row>
    <row r="2" spans="1:6" ht="16.5" x14ac:dyDescent="0.25">
      <c r="A2" s="86" t="s">
        <v>288</v>
      </c>
      <c r="B2" s="86"/>
      <c r="C2" s="86"/>
      <c r="D2" s="86"/>
    </row>
    <row r="3" spans="1:6" ht="16.5" x14ac:dyDescent="0.25">
      <c r="A3" s="86" t="str">
        <f>+BCTCR_06608!A2</f>
        <v>Qúy 01 năm 2022</v>
      </c>
      <c r="B3" s="86"/>
      <c r="C3" s="86"/>
      <c r="D3" s="86"/>
    </row>
    <row r="4" spans="1:6" x14ac:dyDescent="0.25">
      <c r="D4" t="s">
        <v>216</v>
      </c>
    </row>
    <row r="5" spans="1:6" ht="16.5" customHeight="1" x14ac:dyDescent="0.25">
      <c r="A5" s="28" t="s">
        <v>218</v>
      </c>
      <c r="B5" s="28" t="s">
        <v>424</v>
      </c>
      <c r="C5" s="28" t="s">
        <v>24</v>
      </c>
      <c r="D5" s="28" t="s">
        <v>276</v>
      </c>
      <c r="E5" s="28" t="s">
        <v>277</v>
      </c>
    </row>
    <row r="6" spans="1:6" ht="16.5" x14ac:dyDescent="0.25">
      <c r="A6" s="28" t="s">
        <v>27</v>
      </c>
      <c r="B6" s="30" t="s">
        <v>28</v>
      </c>
      <c r="C6" s="30" t="s">
        <v>29</v>
      </c>
      <c r="D6" s="30">
        <v>1</v>
      </c>
      <c r="E6" s="30">
        <v>2</v>
      </c>
    </row>
    <row r="7" spans="1:6" ht="16.5" x14ac:dyDescent="0.25">
      <c r="A7" s="17" t="s">
        <v>289</v>
      </c>
      <c r="B7" s="29"/>
      <c r="C7" s="82"/>
      <c r="D7" s="68"/>
      <c r="E7" s="68"/>
      <c r="F7" s="32"/>
    </row>
    <row r="8" spans="1:6" ht="16.5" x14ac:dyDescent="0.25">
      <c r="A8" s="18" t="s">
        <v>290</v>
      </c>
      <c r="B8" s="30">
        <v>1</v>
      </c>
      <c r="C8" s="82"/>
      <c r="D8" s="68"/>
      <c r="E8" s="68"/>
      <c r="F8" s="32"/>
    </row>
    <row r="9" spans="1:6" ht="16.5" x14ac:dyDescent="0.25">
      <c r="A9" s="18" t="s">
        <v>291</v>
      </c>
      <c r="B9" s="30">
        <v>2</v>
      </c>
      <c r="C9" s="83"/>
      <c r="D9" s="83"/>
      <c r="E9" s="83"/>
      <c r="F9" s="32"/>
    </row>
    <row r="10" spans="1:6" ht="16.5" x14ac:dyDescent="0.25">
      <c r="A10" s="18" t="s">
        <v>292</v>
      </c>
      <c r="B10" s="30">
        <v>3</v>
      </c>
      <c r="C10" s="82"/>
      <c r="D10" s="68"/>
      <c r="E10" s="68"/>
      <c r="F10" s="32"/>
    </row>
    <row r="11" spans="1:6" ht="16.5" x14ac:dyDescent="0.25">
      <c r="A11" s="18" t="s">
        <v>293</v>
      </c>
      <c r="B11" s="30">
        <v>4</v>
      </c>
      <c r="C11" s="82"/>
      <c r="D11" s="68"/>
      <c r="E11" s="68"/>
      <c r="F11" s="32"/>
    </row>
    <row r="12" spans="1:6" ht="16.5" x14ac:dyDescent="0.25">
      <c r="A12" s="18" t="s">
        <v>294</v>
      </c>
      <c r="B12" s="30">
        <v>5</v>
      </c>
      <c r="C12" s="82"/>
      <c r="D12" s="67"/>
      <c r="E12" s="67"/>
      <c r="F12" s="32"/>
    </row>
    <row r="13" spans="1:6" ht="16.5" x14ac:dyDescent="0.25">
      <c r="A13" s="18" t="s">
        <v>295</v>
      </c>
      <c r="B13" s="30">
        <v>6</v>
      </c>
      <c r="C13" s="29"/>
      <c r="D13" s="69"/>
      <c r="E13" s="69"/>
      <c r="F13" s="32"/>
    </row>
    <row r="14" spans="1:6" ht="16.5" x14ac:dyDescent="0.25">
      <c r="A14" s="18" t="s">
        <v>296</v>
      </c>
      <c r="B14" s="30">
        <v>7</v>
      </c>
      <c r="C14" s="29"/>
      <c r="D14" s="68">
        <v>0</v>
      </c>
      <c r="E14" s="68">
        <v>0</v>
      </c>
      <c r="F14" s="32"/>
    </row>
    <row r="15" spans="1:6" ht="16.5" x14ac:dyDescent="0.25">
      <c r="A15" s="18" t="s">
        <v>297</v>
      </c>
      <c r="B15" s="30">
        <v>8</v>
      </c>
      <c r="C15" s="29"/>
      <c r="D15" s="68">
        <v>-275545941</v>
      </c>
      <c r="E15" s="68">
        <v>-246291700</v>
      </c>
      <c r="F15" s="53"/>
    </row>
    <row r="16" spans="1:6" ht="16.5" x14ac:dyDescent="0.25">
      <c r="A16" s="18" t="s">
        <v>298</v>
      </c>
      <c r="B16" s="30">
        <v>9</v>
      </c>
      <c r="C16" s="29"/>
      <c r="D16" s="67">
        <v>0</v>
      </c>
      <c r="E16" s="67">
        <v>-273545941</v>
      </c>
      <c r="F16" s="32"/>
    </row>
    <row r="17" spans="1:6" ht="33" x14ac:dyDescent="0.25">
      <c r="A17" s="18" t="s">
        <v>299</v>
      </c>
      <c r="B17" s="30">
        <v>10</v>
      </c>
      <c r="C17" s="29"/>
      <c r="D17" s="68"/>
      <c r="E17" s="68"/>
      <c r="F17" s="32"/>
    </row>
    <row r="18" spans="1:6" ht="16.5" x14ac:dyDescent="0.25">
      <c r="A18" s="18" t="s">
        <v>300</v>
      </c>
      <c r="B18" s="30">
        <v>11</v>
      </c>
      <c r="C18" s="29"/>
      <c r="D18" s="36">
        <v>0</v>
      </c>
      <c r="E18" s="36">
        <v>10000000</v>
      </c>
      <c r="F18" s="32"/>
    </row>
    <row r="19" spans="1:6" ht="16.5" x14ac:dyDescent="0.25">
      <c r="A19" s="18" t="s">
        <v>301</v>
      </c>
      <c r="B19" s="30">
        <v>12</v>
      </c>
      <c r="C19" s="29"/>
      <c r="D19" s="81">
        <v>-129872065</v>
      </c>
      <c r="E19" s="81">
        <v>-94082454</v>
      </c>
      <c r="F19" s="32"/>
    </row>
    <row r="20" spans="1:6" ht="17.25" x14ac:dyDescent="0.25">
      <c r="A20" s="19" t="s">
        <v>302</v>
      </c>
      <c r="B20" s="21">
        <v>20</v>
      </c>
      <c r="C20" s="22"/>
      <c r="D20" s="70">
        <f>SUM(D8:D19)</f>
        <v>-405418006</v>
      </c>
      <c r="E20" s="70">
        <f>SUM(E8:E19)</f>
        <v>-603920095</v>
      </c>
      <c r="F20" s="32"/>
    </row>
    <row r="21" spans="1:6" ht="16.5" x14ac:dyDescent="0.25">
      <c r="A21" s="17" t="s">
        <v>303</v>
      </c>
      <c r="B21" s="30"/>
      <c r="C21" s="29"/>
      <c r="D21" s="68"/>
      <c r="E21" s="68"/>
      <c r="F21" s="32"/>
    </row>
    <row r="22" spans="1:6" ht="33" x14ac:dyDescent="0.25">
      <c r="A22" s="18" t="s">
        <v>304</v>
      </c>
      <c r="B22" s="30">
        <v>21</v>
      </c>
      <c r="C22" s="29"/>
      <c r="D22" s="68">
        <v>0</v>
      </c>
      <c r="E22" s="68">
        <v>4000000</v>
      </c>
      <c r="F22" s="32"/>
    </row>
    <row r="23" spans="1:6" ht="33" x14ac:dyDescent="0.25">
      <c r="A23" s="18" t="s">
        <v>305</v>
      </c>
      <c r="B23" s="30">
        <v>22</v>
      </c>
      <c r="C23" s="29"/>
      <c r="D23" s="68"/>
      <c r="E23" s="68"/>
      <c r="F23" s="32"/>
    </row>
    <row r="24" spans="1:6" ht="33" x14ac:dyDescent="0.25">
      <c r="A24" s="18" t="s">
        <v>306</v>
      </c>
      <c r="B24" s="30">
        <v>23</v>
      </c>
      <c r="C24" s="29"/>
      <c r="D24" s="68"/>
      <c r="E24" s="68"/>
      <c r="F24" s="32"/>
    </row>
    <row r="25" spans="1:6" ht="33" x14ac:dyDescent="0.25">
      <c r="A25" s="18" t="s">
        <v>307</v>
      </c>
      <c r="B25" s="30">
        <v>24</v>
      </c>
      <c r="C25" s="29"/>
      <c r="D25" s="68"/>
      <c r="E25" s="68"/>
      <c r="F25" s="32"/>
    </row>
    <row r="26" spans="1:6" ht="33" x14ac:dyDescent="0.25">
      <c r="A26" s="18" t="s">
        <v>308</v>
      </c>
      <c r="B26" s="30">
        <v>25</v>
      </c>
      <c r="C26" s="29"/>
      <c r="D26" s="68">
        <v>450564</v>
      </c>
      <c r="E26" s="68">
        <v>1902704</v>
      </c>
      <c r="F26" s="32"/>
    </row>
    <row r="27" spans="1:6" ht="17.25" x14ac:dyDescent="0.25">
      <c r="A27" s="22" t="s">
        <v>309</v>
      </c>
      <c r="B27" s="30">
        <v>30</v>
      </c>
      <c r="C27" s="29"/>
      <c r="D27" s="71">
        <f>SUM(D22:D26)</f>
        <v>450564</v>
      </c>
      <c r="E27" s="71">
        <f>SUM(E22:E26)</f>
        <v>5902704</v>
      </c>
      <c r="F27" s="32"/>
    </row>
    <row r="28" spans="1:6" ht="16.5" x14ac:dyDescent="0.25">
      <c r="A28" s="17" t="s">
        <v>310</v>
      </c>
      <c r="B28" s="30"/>
      <c r="C28" s="29"/>
      <c r="D28" s="68"/>
      <c r="E28" s="68"/>
      <c r="F28" s="32"/>
    </row>
    <row r="29" spans="1:6" ht="16.5" x14ac:dyDescent="0.25">
      <c r="A29" s="18" t="s">
        <v>311</v>
      </c>
      <c r="B29" s="30">
        <v>31</v>
      </c>
      <c r="C29" s="29"/>
      <c r="D29" s="68"/>
      <c r="E29" s="68"/>
      <c r="F29" s="32"/>
    </row>
    <row r="30" spans="1:6" ht="33" x14ac:dyDescent="0.25">
      <c r="A30" s="18" t="s">
        <v>312</v>
      </c>
      <c r="B30" s="30">
        <v>32</v>
      </c>
      <c r="C30" s="29"/>
      <c r="D30" s="68"/>
      <c r="E30" s="68"/>
      <c r="F30" s="32"/>
    </row>
    <row r="31" spans="1:6" ht="16.5" x14ac:dyDescent="0.25">
      <c r="A31" s="18" t="s">
        <v>313</v>
      </c>
      <c r="B31" s="30">
        <v>33</v>
      </c>
      <c r="C31" s="29"/>
      <c r="D31" s="68"/>
      <c r="E31" s="68"/>
      <c r="F31" s="32"/>
    </row>
    <row r="32" spans="1:6" ht="16.5" x14ac:dyDescent="0.25">
      <c r="A32" s="18" t="s">
        <v>314</v>
      </c>
      <c r="B32" s="30">
        <v>33.1</v>
      </c>
      <c r="C32" s="29"/>
      <c r="D32" s="68"/>
      <c r="E32" s="68"/>
      <c r="F32" s="32"/>
    </row>
    <row r="33" spans="1:6" ht="16.5" x14ac:dyDescent="0.25">
      <c r="A33" s="18" t="s">
        <v>315</v>
      </c>
      <c r="B33" s="30">
        <v>33.200000000000003</v>
      </c>
      <c r="C33" s="29"/>
      <c r="D33" s="68"/>
      <c r="E33" s="68"/>
      <c r="F33" s="32"/>
    </row>
    <row r="34" spans="1:6" ht="16.5" x14ac:dyDescent="0.25">
      <c r="A34" s="18" t="s">
        <v>316</v>
      </c>
      <c r="B34" s="30">
        <v>34</v>
      </c>
      <c r="C34" s="29"/>
      <c r="D34" s="68"/>
      <c r="E34" s="68"/>
      <c r="F34" s="32"/>
    </row>
    <row r="35" spans="1:6" ht="16.5" x14ac:dyDescent="0.25">
      <c r="A35" s="18" t="s">
        <v>317</v>
      </c>
      <c r="B35" s="30">
        <v>34.1</v>
      </c>
      <c r="C35" s="29"/>
      <c r="D35" s="68"/>
      <c r="E35" s="68"/>
      <c r="F35" s="32"/>
    </row>
    <row r="36" spans="1:6" ht="16.5" x14ac:dyDescent="0.25">
      <c r="A36" s="18" t="s">
        <v>318</v>
      </c>
      <c r="B36" s="30">
        <v>34.200000000000003</v>
      </c>
      <c r="C36" s="29"/>
      <c r="D36" s="68"/>
      <c r="E36" s="68"/>
      <c r="F36" s="32"/>
    </row>
    <row r="37" spans="1:6" ht="16.5" x14ac:dyDescent="0.25">
      <c r="A37" s="18" t="s">
        <v>319</v>
      </c>
      <c r="B37" s="30">
        <v>34.299999999999997</v>
      </c>
      <c r="C37" s="29"/>
      <c r="D37" s="68"/>
      <c r="E37" s="68"/>
      <c r="F37" s="32"/>
    </row>
    <row r="38" spans="1:6" ht="16.5" x14ac:dyDescent="0.25">
      <c r="A38" s="18" t="s">
        <v>320</v>
      </c>
      <c r="B38" s="30">
        <v>35</v>
      </c>
      <c r="C38" s="29"/>
      <c r="D38" s="68"/>
      <c r="E38" s="68"/>
      <c r="F38" s="32"/>
    </row>
    <row r="39" spans="1:6" ht="16.5" x14ac:dyDescent="0.25">
      <c r="A39" s="18" t="s">
        <v>321</v>
      </c>
      <c r="B39" s="30">
        <v>36</v>
      </c>
      <c r="C39" s="29"/>
      <c r="D39" s="68"/>
      <c r="E39" s="68"/>
      <c r="F39" s="32"/>
    </row>
    <row r="40" spans="1:6" ht="17.25" x14ac:dyDescent="0.25">
      <c r="A40" s="19" t="s">
        <v>322</v>
      </c>
      <c r="B40" s="28">
        <v>40</v>
      </c>
      <c r="C40" s="29"/>
      <c r="D40" s="68">
        <f>+D33+D37</f>
        <v>0</v>
      </c>
      <c r="E40" s="68">
        <f>+E33+E37</f>
        <v>0</v>
      </c>
      <c r="F40" s="32"/>
    </row>
    <row r="41" spans="1:6" ht="16.5" x14ac:dyDescent="0.25">
      <c r="A41" s="17" t="s">
        <v>323</v>
      </c>
      <c r="B41" s="28">
        <v>50</v>
      </c>
      <c r="C41" s="29"/>
      <c r="D41" s="71">
        <f>+D20+D27+D40</f>
        <v>-404967442</v>
      </c>
      <c r="E41" s="71">
        <f>+E20+E27+E40</f>
        <v>-598017391</v>
      </c>
      <c r="F41" s="32"/>
    </row>
    <row r="42" spans="1:6" ht="16.5" x14ac:dyDescent="0.25">
      <c r="A42" s="17" t="s">
        <v>324</v>
      </c>
      <c r="B42" s="28">
        <v>60</v>
      </c>
      <c r="C42" s="29"/>
      <c r="D42" s="71">
        <f>+D43+D44+D45</f>
        <v>18405004020</v>
      </c>
      <c r="E42" s="71">
        <f>+E43+E44+E45</f>
        <v>19003021411</v>
      </c>
      <c r="F42" s="32"/>
    </row>
    <row r="43" spans="1:6" ht="16.5" x14ac:dyDescent="0.25">
      <c r="A43" s="18" t="s">
        <v>325</v>
      </c>
      <c r="B43" s="30">
        <v>61</v>
      </c>
      <c r="C43" s="29"/>
      <c r="D43" s="68">
        <v>717272646</v>
      </c>
      <c r="E43" s="72">
        <v>18988239346</v>
      </c>
      <c r="F43" s="32"/>
    </row>
    <row r="44" spans="1:6" ht="16.5" x14ac:dyDescent="0.25">
      <c r="A44" s="18" t="s">
        <v>326</v>
      </c>
      <c r="B44" s="30">
        <v>62</v>
      </c>
      <c r="C44" s="29"/>
      <c r="D44" s="68">
        <v>17687731374</v>
      </c>
      <c r="E44" s="72">
        <v>14782065</v>
      </c>
      <c r="F44" s="32"/>
    </row>
    <row r="45" spans="1:6" ht="16.5" x14ac:dyDescent="0.25">
      <c r="A45" s="18" t="s">
        <v>327</v>
      </c>
      <c r="B45" s="30">
        <v>63</v>
      </c>
      <c r="C45" s="29"/>
      <c r="D45" s="68">
        <v>0</v>
      </c>
      <c r="E45" s="68">
        <v>0</v>
      </c>
      <c r="F45" s="32"/>
    </row>
    <row r="46" spans="1:6" ht="33" x14ac:dyDescent="0.25">
      <c r="A46" s="17" t="s">
        <v>328</v>
      </c>
      <c r="B46" s="28">
        <v>70</v>
      </c>
      <c r="C46" s="29"/>
      <c r="D46" s="71">
        <f>+D41+D42</f>
        <v>18000036578</v>
      </c>
      <c r="E46" s="71">
        <f>+E41+E42</f>
        <v>18405004020</v>
      </c>
      <c r="F46" s="54"/>
    </row>
    <row r="47" spans="1:6" ht="16.5" x14ac:dyDescent="0.25">
      <c r="A47" s="18" t="s">
        <v>325</v>
      </c>
      <c r="B47" s="30">
        <v>71</v>
      </c>
      <c r="C47" s="29"/>
      <c r="D47" s="68">
        <v>17980761946</v>
      </c>
      <c r="E47" s="68">
        <v>717272646</v>
      </c>
      <c r="F47" s="53"/>
    </row>
    <row r="48" spans="1:6" ht="16.5" x14ac:dyDescent="0.25">
      <c r="A48" s="18" t="s">
        <v>326</v>
      </c>
      <c r="B48" s="30">
        <v>72</v>
      </c>
      <c r="C48" s="29"/>
      <c r="D48" s="68">
        <v>19274632</v>
      </c>
      <c r="E48" s="68">
        <v>17687731374</v>
      </c>
      <c r="F48" s="32"/>
    </row>
    <row r="49" spans="1:6" ht="16.5" x14ac:dyDescent="0.25">
      <c r="A49" s="18" t="s">
        <v>327</v>
      </c>
      <c r="B49" s="30">
        <v>73</v>
      </c>
      <c r="C49" s="29"/>
      <c r="D49" s="68"/>
      <c r="E49" s="68"/>
      <c r="F49" s="54"/>
    </row>
    <row r="50" spans="1:6" ht="16.5" x14ac:dyDescent="0.25">
      <c r="A50" s="87"/>
      <c r="B50" s="87"/>
      <c r="C50" s="87"/>
      <c r="D50" s="87"/>
      <c r="E50" s="87"/>
      <c r="F50" s="62"/>
    </row>
    <row r="51" spans="1:6" ht="16.5" customHeight="1" x14ac:dyDescent="0.25">
      <c r="D51" s="37"/>
      <c r="E51" s="37"/>
    </row>
    <row r="52" spans="1:6" ht="16.5" customHeight="1" x14ac:dyDescent="0.25">
      <c r="D52" s="40">
        <f>+D41+D42-D47-D48</f>
        <v>0</v>
      </c>
      <c r="E52" s="37"/>
    </row>
    <row r="53" spans="1:6" x14ac:dyDescent="0.25">
      <c r="D53" s="40"/>
      <c r="E53" s="37"/>
    </row>
    <row r="54" spans="1:6" x14ac:dyDescent="0.25">
      <c r="E54" s="37"/>
    </row>
    <row r="55" spans="1:6" x14ac:dyDescent="0.25">
      <c r="E55" s="37"/>
    </row>
    <row r="56" spans="1:6" x14ac:dyDescent="0.25">
      <c r="E56" s="37"/>
    </row>
    <row r="57" spans="1:6" x14ac:dyDescent="0.25">
      <c r="E57" s="37"/>
    </row>
  </sheetData>
  <mergeCells count="4">
    <mergeCell ref="A1:D1"/>
    <mergeCell ref="A2:D2"/>
    <mergeCell ref="A3:D3"/>
    <mergeCell ref="A50:E5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7"/>
  <sheetViews>
    <sheetView workbookViewId="0">
      <selection activeCell="O22" sqref="O22"/>
    </sheetView>
  </sheetViews>
  <sheetFormatPr defaultRowHeight="15" x14ac:dyDescent="0.25"/>
  <cols>
    <col min="1" max="1" width="61.5703125" customWidth="1"/>
    <col min="5" max="5" width="19" customWidth="1"/>
    <col min="6" max="6" width="8.85546875" style="31" customWidth="1"/>
  </cols>
  <sheetData>
    <row r="1" spans="1:8" ht="16.5" x14ac:dyDescent="0.25">
      <c r="A1" s="90" t="s">
        <v>411</v>
      </c>
      <c r="B1" s="90"/>
      <c r="C1" s="90"/>
      <c r="D1" s="90"/>
      <c r="E1" s="90"/>
    </row>
    <row r="2" spans="1:8" ht="16.5" x14ac:dyDescent="0.25">
      <c r="A2" s="30" t="s">
        <v>27</v>
      </c>
      <c r="B2" s="30" t="s">
        <v>28</v>
      </c>
      <c r="C2" s="30" t="s">
        <v>29</v>
      </c>
      <c r="D2" s="30">
        <v>1</v>
      </c>
      <c r="E2" s="30">
        <v>2</v>
      </c>
    </row>
    <row r="3" spans="1:8" ht="33" x14ac:dyDescent="0.25">
      <c r="A3" s="17" t="s">
        <v>329</v>
      </c>
      <c r="B3" s="30"/>
      <c r="C3" s="29"/>
      <c r="D3" s="29"/>
      <c r="E3" s="29"/>
      <c r="F3" s="32"/>
    </row>
    <row r="4" spans="1:8" ht="16.5" x14ac:dyDescent="0.25">
      <c r="A4" s="18" t="s">
        <v>330</v>
      </c>
      <c r="B4" s="30">
        <v>1</v>
      </c>
      <c r="C4" s="29"/>
      <c r="D4" s="29"/>
      <c r="E4" s="29"/>
      <c r="F4" s="32"/>
    </row>
    <row r="5" spans="1:8" ht="16.5" x14ac:dyDescent="0.25">
      <c r="A5" s="18" t="s">
        <v>331</v>
      </c>
      <c r="B5" s="30">
        <v>2</v>
      </c>
      <c r="C5" s="29"/>
      <c r="D5" s="29"/>
      <c r="E5" s="29"/>
      <c r="F5" s="32"/>
    </row>
    <row r="6" spans="1:8" ht="16.5" x14ac:dyDescent="0.25">
      <c r="A6" s="18" t="s">
        <v>332</v>
      </c>
      <c r="B6" s="30">
        <v>3</v>
      </c>
      <c r="C6" s="29"/>
      <c r="D6" s="29"/>
      <c r="E6" s="29"/>
      <c r="F6" s="32"/>
    </row>
    <row r="7" spans="1:8" ht="16.5" x14ac:dyDescent="0.25">
      <c r="A7" s="18" t="s">
        <v>333</v>
      </c>
      <c r="B7" s="30">
        <v>4</v>
      </c>
      <c r="C7" s="29"/>
      <c r="D7" s="29"/>
      <c r="E7" s="29"/>
      <c r="F7" s="32"/>
      <c r="H7" s="31"/>
    </row>
    <row r="8" spans="1:8" ht="16.5" x14ac:dyDescent="0.25">
      <c r="A8" s="18" t="s">
        <v>334</v>
      </c>
      <c r="B8" s="30">
        <v>5</v>
      </c>
      <c r="C8" s="29"/>
      <c r="D8" s="29"/>
      <c r="E8" s="29"/>
      <c r="F8" s="32"/>
    </row>
    <row r="9" spans="1:8" ht="16.5" x14ac:dyDescent="0.25">
      <c r="A9" s="18" t="s">
        <v>335</v>
      </c>
      <c r="B9" s="30">
        <v>6</v>
      </c>
      <c r="C9" s="29"/>
      <c r="D9" s="29"/>
      <c r="E9" s="29"/>
      <c r="F9" s="32"/>
    </row>
    <row r="10" spans="1:8" ht="33" x14ac:dyDescent="0.25">
      <c r="A10" s="18" t="s">
        <v>336</v>
      </c>
      <c r="B10" s="30">
        <v>7</v>
      </c>
      <c r="C10" s="29"/>
      <c r="D10" s="29"/>
      <c r="E10" s="29"/>
      <c r="F10" s="32"/>
    </row>
    <row r="11" spans="1:8" ht="33" x14ac:dyDescent="0.25">
      <c r="A11" s="18" t="s">
        <v>337</v>
      </c>
      <c r="B11" s="30">
        <v>8</v>
      </c>
      <c r="C11" s="29"/>
      <c r="D11" s="29"/>
      <c r="E11" s="29"/>
      <c r="F11" s="32"/>
    </row>
    <row r="12" spans="1:8" ht="16.5" x14ac:dyDescent="0.25">
      <c r="A12" s="18" t="s">
        <v>338</v>
      </c>
      <c r="B12" s="30">
        <v>9</v>
      </c>
      <c r="C12" s="29"/>
      <c r="D12" s="29"/>
      <c r="E12" s="29"/>
      <c r="F12" s="32"/>
    </row>
    <row r="13" spans="1:8" ht="16.5" x14ac:dyDescent="0.25">
      <c r="A13" s="18" t="s">
        <v>339</v>
      </c>
      <c r="B13" s="30">
        <v>10</v>
      </c>
      <c r="C13" s="29"/>
      <c r="D13" s="29"/>
      <c r="E13" s="29"/>
      <c r="F13" s="32"/>
    </row>
    <row r="14" spans="1:8" ht="16.5" x14ac:dyDescent="0.25">
      <c r="A14" s="18" t="s">
        <v>340</v>
      </c>
      <c r="B14" s="30">
        <v>11</v>
      </c>
      <c r="C14" s="29"/>
      <c r="D14" s="29"/>
      <c r="E14" s="29"/>
      <c r="F14" s="32"/>
    </row>
    <row r="15" spans="1:8" ht="16.5" x14ac:dyDescent="0.25">
      <c r="A15" s="18" t="s">
        <v>341</v>
      </c>
      <c r="B15" s="30">
        <v>12</v>
      </c>
      <c r="C15" s="29"/>
      <c r="D15" s="29"/>
      <c r="E15" s="29"/>
      <c r="F15" s="32"/>
    </row>
    <row r="16" spans="1:8" ht="16.5" x14ac:dyDescent="0.25">
      <c r="A16" s="18" t="s">
        <v>342</v>
      </c>
      <c r="B16" s="30">
        <v>13</v>
      </c>
      <c r="C16" s="29"/>
      <c r="D16" s="29"/>
      <c r="E16" s="29"/>
      <c r="F16" s="32"/>
    </row>
    <row r="17" spans="1:6" ht="16.5" x14ac:dyDescent="0.25">
      <c r="A17" s="18" t="s">
        <v>343</v>
      </c>
      <c r="B17" s="30">
        <v>20</v>
      </c>
      <c r="C17" s="29"/>
      <c r="D17" s="29"/>
      <c r="E17" s="29"/>
      <c r="F17" s="32"/>
    </row>
    <row r="18" spans="1:6" ht="33" x14ac:dyDescent="0.25">
      <c r="A18" s="17" t="s">
        <v>344</v>
      </c>
      <c r="B18" s="28">
        <v>30</v>
      </c>
      <c r="C18" s="29"/>
      <c r="D18" s="29"/>
      <c r="E18" s="29"/>
      <c r="F18" s="32"/>
    </row>
    <row r="19" spans="1:6" ht="16.5" x14ac:dyDescent="0.25">
      <c r="A19" s="18" t="s">
        <v>345</v>
      </c>
      <c r="B19" s="30">
        <v>31</v>
      </c>
      <c r="C19" s="29"/>
      <c r="D19" s="29"/>
      <c r="E19" s="29"/>
      <c r="F19" s="32"/>
    </row>
    <row r="20" spans="1:6" ht="33" x14ac:dyDescent="0.25">
      <c r="A20" s="18" t="s">
        <v>346</v>
      </c>
      <c r="B20" s="88">
        <v>32</v>
      </c>
      <c r="C20" s="89"/>
      <c r="D20" s="89"/>
      <c r="E20" s="89"/>
      <c r="F20" s="32"/>
    </row>
    <row r="21" spans="1:6" ht="16.5" x14ac:dyDescent="0.25">
      <c r="A21" s="18" t="s">
        <v>347</v>
      </c>
      <c r="B21" s="88"/>
      <c r="C21" s="89"/>
      <c r="D21" s="89"/>
      <c r="E21" s="89"/>
      <c r="F21" s="32"/>
    </row>
    <row r="22" spans="1:6" ht="16.5" x14ac:dyDescent="0.25">
      <c r="A22" s="18" t="s">
        <v>348</v>
      </c>
      <c r="B22" s="30">
        <v>33</v>
      </c>
      <c r="C22" s="29"/>
      <c r="D22" s="29"/>
      <c r="E22" s="29"/>
      <c r="F22" s="32"/>
    </row>
    <row r="23" spans="1:6" ht="16.5" x14ac:dyDescent="0.25">
      <c r="A23" s="18" t="s">
        <v>349</v>
      </c>
      <c r="B23" s="30">
        <v>34</v>
      </c>
      <c r="C23" s="29"/>
      <c r="D23" s="29"/>
      <c r="E23" s="29"/>
      <c r="F23" s="32"/>
    </row>
    <row r="24" spans="1:6" ht="16.5" x14ac:dyDescent="0.25">
      <c r="A24" s="18" t="s">
        <v>350</v>
      </c>
      <c r="B24" s="88">
        <v>35</v>
      </c>
      <c r="C24" s="89"/>
      <c r="D24" s="89"/>
      <c r="E24" s="89"/>
      <c r="F24" s="32"/>
    </row>
    <row r="25" spans="1:6" ht="16.5" x14ac:dyDescent="0.25">
      <c r="A25" s="18" t="s">
        <v>347</v>
      </c>
      <c r="B25" s="88"/>
      <c r="C25" s="89"/>
      <c r="D25" s="89"/>
      <c r="E25" s="89"/>
      <c r="F25" s="32"/>
    </row>
    <row r="26" spans="1:6" ht="16.5" x14ac:dyDescent="0.25">
      <c r="A26" s="18" t="s">
        <v>326</v>
      </c>
      <c r="B26" s="30">
        <v>36</v>
      </c>
      <c r="C26" s="29"/>
      <c r="D26" s="29"/>
      <c r="E26" s="29"/>
      <c r="F26" s="32"/>
    </row>
    <row r="27" spans="1:6" ht="16.5" x14ac:dyDescent="0.25">
      <c r="A27" s="18" t="s">
        <v>327</v>
      </c>
      <c r="B27" s="30">
        <v>37</v>
      </c>
      <c r="C27" s="29"/>
      <c r="D27" s="29"/>
      <c r="E27" s="29"/>
      <c r="F27" s="32"/>
    </row>
    <row r="28" spans="1:6" ht="33" x14ac:dyDescent="0.25">
      <c r="A28" s="17" t="s">
        <v>351</v>
      </c>
      <c r="B28" s="28">
        <v>40</v>
      </c>
      <c r="C28" s="29"/>
      <c r="D28" s="29"/>
      <c r="E28" s="29"/>
      <c r="F28" s="32"/>
    </row>
    <row r="29" spans="1:6" ht="16.5" x14ac:dyDescent="0.25">
      <c r="A29" s="18" t="s">
        <v>352</v>
      </c>
      <c r="B29" s="30">
        <v>41</v>
      </c>
      <c r="C29" s="29"/>
      <c r="D29" s="29"/>
      <c r="E29" s="29"/>
      <c r="F29" s="32"/>
    </row>
    <row r="30" spans="1:6" ht="33" x14ac:dyDescent="0.25">
      <c r="A30" s="18" t="s">
        <v>346</v>
      </c>
      <c r="B30" s="88">
        <v>42</v>
      </c>
      <c r="C30" s="89"/>
      <c r="D30" s="89"/>
      <c r="E30" s="89"/>
      <c r="F30" s="32"/>
    </row>
    <row r="31" spans="1:6" ht="16.5" x14ac:dyDescent="0.25">
      <c r="A31" s="18" t="s">
        <v>347</v>
      </c>
      <c r="B31" s="88"/>
      <c r="C31" s="89"/>
      <c r="D31" s="89"/>
      <c r="E31" s="89"/>
      <c r="F31" s="32"/>
    </row>
    <row r="32" spans="1:6" ht="16.5" x14ac:dyDescent="0.25">
      <c r="A32" s="18" t="s">
        <v>349</v>
      </c>
      <c r="B32" s="30">
        <v>43</v>
      </c>
      <c r="C32" s="29"/>
      <c r="D32" s="29"/>
      <c r="E32" s="29"/>
      <c r="F32" s="32"/>
    </row>
    <row r="33" spans="1:6" ht="16.5" x14ac:dyDescent="0.25">
      <c r="A33" s="18" t="s">
        <v>348</v>
      </c>
      <c r="B33" s="30">
        <v>44</v>
      </c>
      <c r="C33" s="29"/>
      <c r="D33" s="29"/>
      <c r="E33" s="29"/>
      <c r="F33" s="32"/>
    </row>
    <row r="34" spans="1:6" ht="16.5" x14ac:dyDescent="0.25">
      <c r="A34" s="18" t="s">
        <v>350</v>
      </c>
      <c r="B34" s="88">
        <v>45</v>
      </c>
      <c r="C34" s="89"/>
      <c r="D34" s="89"/>
      <c r="E34" s="89"/>
      <c r="F34" s="32"/>
    </row>
    <row r="35" spans="1:6" ht="16.5" x14ac:dyDescent="0.25">
      <c r="A35" s="18" t="s">
        <v>347</v>
      </c>
      <c r="B35" s="88"/>
      <c r="C35" s="89"/>
      <c r="D35" s="89"/>
      <c r="E35" s="89"/>
      <c r="F35" s="32"/>
    </row>
    <row r="36" spans="1:6" ht="16.5" x14ac:dyDescent="0.25">
      <c r="A36" s="18" t="s">
        <v>326</v>
      </c>
      <c r="B36" s="30">
        <v>46</v>
      </c>
      <c r="C36" s="29"/>
      <c r="D36" s="29"/>
      <c r="E36" s="29"/>
      <c r="F36" s="32"/>
    </row>
    <row r="37" spans="1:6" ht="16.5" x14ac:dyDescent="0.25">
      <c r="A37" s="18" t="s">
        <v>327</v>
      </c>
      <c r="B37" s="30">
        <v>47</v>
      </c>
      <c r="C37" s="29"/>
      <c r="D37" s="29"/>
      <c r="E37" s="29"/>
      <c r="F37" s="32"/>
    </row>
  </sheetData>
  <mergeCells count="17">
    <mergeCell ref="C20:C21"/>
    <mergeCell ref="D20:D21"/>
    <mergeCell ref="E20:E21"/>
    <mergeCell ref="A1:E1"/>
    <mergeCell ref="B20:B21"/>
    <mergeCell ref="B34:B35"/>
    <mergeCell ref="C34:C35"/>
    <mergeCell ref="D34:D35"/>
    <mergeCell ref="E34:E35"/>
    <mergeCell ref="B24:B25"/>
    <mergeCell ref="C24:C25"/>
    <mergeCell ref="D24:D25"/>
    <mergeCell ref="E24:E25"/>
    <mergeCell ref="B30:B31"/>
    <mergeCell ref="C30:C31"/>
    <mergeCell ref="D30:D31"/>
    <mergeCell ref="E30:E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81"/>
  <sheetViews>
    <sheetView workbookViewId="0">
      <selection activeCell="K23" sqref="K23"/>
    </sheetView>
  </sheetViews>
  <sheetFormatPr defaultRowHeight="15" x14ac:dyDescent="0.25"/>
  <cols>
    <col min="1" max="1" width="63.5703125" customWidth="1"/>
    <col min="2" max="2" width="10.42578125" customWidth="1"/>
    <col min="3" max="3" width="10.85546875" customWidth="1"/>
    <col min="6" max="6" width="8.85546875" style="31" customWidth="1"/>
  </cols>
  <sheetData>
    <row r="1" spans="1:6" ht="16.5" x14ac:dyDescent="0.25">
      <c r="A1" s="85" t="s">
        <v>287</v>
      </c>
      <c r="B1" s="85"/>
      <c r="C1" s="85"/>
      <c r="D1" s="85"/>
    </row>
    <row r="2" spans="1:6" ht="16.5" x14ac:dyDescent="0.25">
      <c r="A2" s="86" t="s">
        <v>353</v>
      </c>
      <c r="B2" s="86"/>
      <c r="C2" s="86"/>
      <c r="D2" s="86"/>
    </row>
    <row r="3" spans="1:6" ht="16.5" x14ac:dyDescent="0.25">
      <c r="A3" s="86" t="str">
        <f>+BCKQHDR_06610!A2</f>
        <v>Qúy 01 năm 2022</v>
      </c>
      <c r="B3" s="86"/>
      <c r="C3" s="86"/>
      <c r="D3" s="86"/>
    </row>
    <row r="4" spans="1:6" x14ac:dyDescent="0.25">
      <c r="D4" t="s">
        <v>216</v>
      </c>
    </row>
    <row r="5" spans="1:6" ht="33" x14ac:dyDescent="0.25">
      <c r="A5" s="28" t="s">
        <v>23</v>
      </c>
      <c r="B5" s="28" t="s">
        <v>424</v>
      </c>
      <c r="C5" s="28" t="s">
        <v>24</v>
      </c>
      <c r="D5" s="28" t="s">
        <v>276</v>
      </c>
      <c r="E5" s="28" t="s">
        <v>277</v>
      </c>
    </row>
    <row r="6" spans="1:6" ht="16.5" x14ac:dyDescent="0.25">
      <c r="A6" s="30" t="s">
        <v>27</v>
      </c>
      <c r="B6" s="30" t="s">
        <v>28</v>
      </c>
      <c r="C6" s="30" t="s">
        <v>29</v>
      </c>
      <c r="D6" s="30">
        <v>1</v>
      </c>
      <c r="E6" s="30">
        <v>2</v>
      </c>
    </row>
    <row r="7" spans="1:6" ht="16.5" x14ac:dyDescent="0.25">
      <c r="A7" s="17" t="s">
        <v>289</v>
      </c>
      <c r="B7" s="28"/>
      <c r="C7" s="28"/>
      <c r="D7" s="28"/>
      <c r="E7" s="28"/>
      <c r="F7" s="32"/>
    </row>
    <row r="8" spans="1:6" ht="16.5" x14ac:dyDescent="0.25">
      <c r="A8" s="17" t="s">
        <v>354</v>
      </c>
      <c r="B8" s="28">
        <v>1</v>
      </c>
      <c r="C8" s="28"/>
      <c r="D8" s="28"/>
      <c r="E8" s="28"/>
      <c r="F8" s="32"/>
    </row>
    <row r="9" spans="1:6" ht="16.5" x14ac:dyDescent="0.25">
      <c r="A9" s="17" t="s">
        <v>355</v>
      </c>
      <c r="B9" s="28">
        <v>2</v>
      </c>
      <c r="C9" s="28"/>
      <c r="D9" s="28"/>
      <c r="E9" s="28"/>
      <c r="F9" s="32"/>
    </row>
    <row r="10" spans="1:6" ht="16.5" x14ac:dyDescent="0.25">
      <c r="A10" s="18" t="s">
        <v>356</v>
      </c>
      <c r="B10" s="30">
        <v>3</v>
      </c>
      <c r="C10" s="28"/>
      <c r="D10" s="28"/>
      <c r="E10" s="28"/>
      <c r="F10" s="32"/>
    </row>
    <row r="11" spans="1:6" ht="16.5" x14ac:dyDescent="0.25">
      <c r="A11" s="18" t="s">
        <v>357</v>
      </c>
      <c r="B11" s="30">
        <v>4</v>
      </c>
      <c r="C11" s="28"/>
      <c r="D11" s="28"/>
      <c r="E11" s="28"/>
      <c r="F11" s="32"/>
    </row>
    <row r="12" spans="1:6" ht="16.5" x14ac:dyDescent="0.25">
      <c r="A12" s="18" t="s">
        <v>358</v>
      </c>
      <c r="B12" s="30">
        <v>5</v>
      </c>
      <c r="C12" s="28"/>
      <c r="D12" s="30"/>
      <c r="E12" s="30"/>
      <c r="F12" s="32"/>
    </row>
    <row r="13" spans="1:6" ht="16.5" x14ac:dyDescent="0.25">
      <c r="A13" s="18" t="s">
        <v>359</v>
      </c>
      <c r="B13" s="30">
        <v>6</v>
      </c>
      <c r="C13" s="28"/>
      <c r="D13" s="30"/>
      <c r="E13" s="30"/>
      <c r="F13" s="32"/>
    </row>
    <row r="14" spans="1:6" ht="16.5" x14ac:dyDescent="0.25">
      <c r="A14" s="18" t="s">
        <v>360</v>
      </c>
      <c r="B14" s="30">
        <v>7</v>
      </c>
      <c r="C14" s="28"/>
      <c r="D14" s="28"/>
      <c r="E14" s="28"/>
      <c r="F14" s="32"/>
    </row>
    <row r="15" spans="1:6" ht="16.5" x14ac:dyDescent="0.25">
      <c r="A15" s="18" t="s">
        <v>361</v>
      </c>
      <c r="B15" s="30">
        <v>8</v>
      </c>
      <c r="C15" s="28"/>
      <c r="D15" s="28"/>
      <c r="E15" s="28"/>
      <c r="F15" s="32"/>
    </row>
    <row r="16" spans="1:6" ht="16.5" x14ac:dyDescent="0.25">
      <c r="A16" s="18" t="s">
        <v>362</v>
      </c>
      <c r="B16" s="30">
        <v>9</v>
      </c>
      <c r="C16" s="28"/>
      <c r="D16" s="28"/>
      <c r="E16" s="28"/>
      <c r="F16" s="32"/>
    </row>
    <row r="17" spans="1:6" ht="16.5" x14ac:dyDescent="0.25">
      <c r="A17" s="17" t="s">
        <v>363</v>
      </c>
      <c r="B17" s="28">
        <v>10</v>
      </c>
      <c r="C17" s="28"/>
      <c r="D17" s="30"/>
      <c r="E17" s="30"/>
      <c r="F17" s="32"/>
    </row>
    <row r="18" spans="1:6" ht="33" x14ac:dyDescent="0.25">
      <c r="A18" s="18" t="s">
        <v>364</v>
      </c>
      <c r="B18" s="30">
        <v>11</v>
      </c>
      <c r="C18" s="28"/>
      <c r="D18" s="30"/>
      <c r="E18" s="30"/>
      <c r="F18" s="32"/>
    </row>
    <row r="19" spans="1:6" ht="33" x14ac:dyDescent="0.25">
      <c r="A19" s="18" t="s">
        <v>365</v>
      </c>
      <c r="B19" s="30">
        <v>12</v>
      </c>
      <c r="C19" s="28"/>
      <c r="D19" s="28"/>
      <c r="E19" s="28"/>
      <c r="F19" s="32"/>
    </row>
    <row r="20" spans="1:6" ht="16.5" x14ac:dyDescent="0.25">
      <c r="A20" s="18" t="s">
        <v>366</v>
      </c>
      <c r="B20" s="30">
        <v>13</v>
      </c>
      <c r="C20" s="28"/>
      <c r="D20" s="28"/>
      <c r="E20" s="28"/>
      <c r="F20" s="32"/>
    </row>
    <row r="21" spans="1:6" ht="33" x14ac:dyDescent="0.25">
      <c r="A21" s="18" t="s">
        <v>367</v>
      </c>
      <c r="B21" s="30">
        <v>14</v>
      </c>
      <c r="C21" s="28"/>
      <c r="D21" s="30"/>
      <c r="E21" s="30"/>
      <c r="F21" s="32"/>
    </row>
    <row r="22" spans="1:6" ht="16.5" x14ac:dyDescent="0.25">
      <c r="A22" s="18" t="s">
        <v>368</v>
      </c>
      <c r="B22" s="30">
        <v>15</v>
      </c>
      <c r="C22" s="28"/>
      <c r="D22" s="30"/>
      <c r="E22" s="30"/>
      <c r="F22" s="32"/>
    </row>
    <row r="23" spans="1:6" ht="33" x14ac:dyDescent="0.25">
      <c r="A23" s="18" t="s">
        <v>369</v>
      </c>
      <c r="B23" s="30">
        <v>16</v>
      </c>
      <c r="C23" s="28"/>
      <c r="D23" s="28"/>
      <c r="E23" s="28"/>
      <c r="F23" s="32"/>
    </row>
    <row r="24" spans="1:6" ht="16.5" x14ac:dyDescent="0.25">
      <c r="A24" s="18" t="s">
        <v>370</v>
      </c>
      <c r="B24" s="30">
        <v>17</v>
      </c>
      <c r="C24" s="28"/>
      <c r="D24" s="28"/>
      <c r="E24" s="28"/>
      <c r="F24" s="32"/>
    </row>
    <row r="25" spans="1:6" ht="16.5" x14ac:dyDescent="0.25">
      <c r="A25" s="17" t="s">
        <v>371</v>
      </c>
      <c r="B25" s="28">
        <v>18</v>
      </c>
      <c r="C25" s="28"/>
      <c r="D25" s="28"/>
      <c r="E25" s="28"/>
      <c r="F25" s="32"/>
    </row>
    <row r="26" spans="1:6" ht="33" x14ac:dyDescent="0.25">
      <c r="A26" s="18" t="s">
        <v>372</v>
      </c>
      <c r="B26" s="30">
        <v>19</v>
      </c>
      <c r="C26" s="28"/>
      <c r="D26" s="30"/>
      <c r="E26" s="30"/>
      <c r="F26" s="32"/>
    </row>
    <row r="27" spans="1:6" ht="33" x14ac:dyDescent="0.25">
      <c r="A27" s="18" t="s">
        <v>373</v>
      </c>
      <c r="B27" s="30">
        <v>20</v>
      </c>
      <c r="C27" s="28"/>
      <c r="D27" s="30"/>
      <c r="E27" s="30"/>
      <c r="F27" s="32"/>
    </row>
    <row r="28" spans="1:6" ht="16.5" x14ac:dyDescent="0.25">
      <c r="A28" s="18" t="s">
        <v>374</v>
      </c>
      <c r="B28" s="30">
        <v>21</v>
      </c>
      <c r="C28" s="28"/>
      <c r="D28" s="28"/>
      <c r="E28" s="28"/>
      <c r="F28" s="32"/>
    </row>
    <row r="29" spans="1:6" ht="33" x14ac:dyDescent="0.25">
      <c r="A29" s="17" t="s">
        <v>375</v>
      </c>
      <c r="B29" s="28">
        <v>30</v>
      </c>
      <c r="C29" s="28"/>
      <c r="D29" s="28"/>
      <c r="E29" s="28"/>
      <c r="F29" s="32"/>
    </row>
    <row r="30" spans="1:6" ht="33" x14ac:dyDescent="0.25">
      <c r="A30" s="18" t="s">
        <v>376</v>
      </c>
      <c r="B30" s="30">
        <v>31</v>
      </c>
      <c r="C30" s="28"/>
      <c r="D30" s="30"/>
      <c r="E30" s="30"/>
      <c r="F30" s="32"/>
    </row>
    <row r="31" spans="1:6" ht="33" x14ac:dyDescent="0.25">
      <c r="A31" s="18" t="s">
        <v>377</v>
      </c>
      <c r="B31" s="30">
        <v>32</v>
      </c>
      <c r="C31" s="28"/>
      <c r="D31" s="30"/>
      <c r="E31" s="30"/>
      <c r="F31" s="32"/>
    </row>
    <row r="32" spans="1:6" ht="16.5" x14ac:dyDescent="0.25">
      <c r="A32" s="18" t="s">
        <v>378</v>
      </c>
      <c r="B32" s="30">
        <v>33</v>
      </c>
      <c r="C32" s="28"/>
      <c r="D32" s="30"/>
      <c r="E32" s="30"/>
      <c r="F32" s="32"/>
    </row>
    <row r="33" spans="1:6" ht="16.5" x14ac:dyDescent="0.25">
      <c r="A33" s="18" t="s">
        <v>379</v>
      </c>
      <c r="B33" s="30">
        <v>34</v>
      </c>
      <c r="C33" s="28"/>
      <c r="D33" s="30"/>
      <c r="E33" s="30"/>
      <c r="F33" s="32"/>
    </row>
    <row r="34" spans="1:6" ht="16.5" x14ac:dyDescent="0.25">
      <c r="A34" s="18" t="s">
        <v>380</v>
      </c>
      <c r="B34" s="30">
        <v>35</v>
      </c>
      <c r="C34" s="28"/>
      <c r="D34" s="30"/>
      <c r="E34" s="30"/>
      <c r="F34" s="32"/>
    </row>
    <row r="35" spans="1:6" ht="33" x14ac:dyDescent="0.25">
      <c r="A35" s="18" t="s">
        <v>381</v>
      </c>
      <c r="B35" s="30">
        <v>36</v>
      </c>
      <c r="C35" s="28"/>
      <c r="D35" s="30"/>
      <c r="E35" s="30"/>
      <c r="F35" s="32"/>
    </row>
    <row r="36" spans="1:6" ht="33" x14ac:dyDescent="0.25">
      <c r="A36" s="18" t="s">
        <v>382</v>
      </c>
      <c r="B36" s="30">
        <v>37</v>
      </c>
      <c r="C36" s="28"/>
      <c r="D36" s="28"/>
      <c r="E36" s="28"/>
      <c r="F36" s="32"/>
    </row>
    <row r="37" spans="1:6" ht="33" x14ac:dyDescent="0.25">
      <c r="A37" s="18" t="s">
        <v>383</v>
      </c>
      <c r="B37" s="30">
        <v>38</v>
      </c>
      <c r="C37" s="28"/>
      <c r="D37" s="30"/>
      <c r="E37" s="30"/>
      <c r="F37" s="32"/>
    </row>
    <row r="38" spans="1:6" ht="16.5" x14ac:dyDescent="0.25">
      <c r="A38" s="18" t="s">
        <v>384</v>
      </c>
      <c r="B38" s="30">
        <v>39</v>
      </c>
      <c r="C38" s="28"/>
      <c r="D38" s="30"/>
      <c r="E38" s="30"/>
      <c r="F38" s="32"/>
    </row>
    <row r="39" spans="1:6" ht="16.5" x14ac:dyDescent="0.25">
      <c r="A39" s="18" t="s">
        <v>385</v>
      </c>
      <c r="B39" s="30">
        <v>40</v>
      </c>
      <c r="C39" s="28"/>
      <c r="D39" s="28"/>
      <c r="E39" s="28"/>
      <c r="F39" s="32"/>
    </row>
    <row r="40" spans="1:6" ht="16.5" x14ac:dyDescent="0.25">
      <c r="A40" s="20" t="s">
        <v>386</v>
      </c>
      <c r="B40" s="30">
        <v>41</v>
      </c>
      <c r="C40" s="28"/>
      <c r="D40" s="28"/>
      <c r="E40" s="28"/>
      <c r="F40" s="32"/>
    </row>
    <row r="41" spans="1:6" ht="16.5" x14ac:dyDescent="0.25">
      <c r="A41" s="20" t="s">
        <v>387</v>
      </c>
      <c r="B41" s="30">
        <v>42</v>
      </c>
      <c r="C41" s="28"/>
      <c r="D41" s="28"/>
      <c r="E41" s="28"/>
      <c r="F41" s="32"/>
    </row>
    <row r="42" spans="1:6" ht="16.5" x14ac:dyDescent="0.25">
      <c r="A42" s="18" t="s">
        <v>388</v>
      </c>
      <c r="B42" s="30">
        <v>43</v>
      </c>
      <c r="C42" s="28"/>
      <c r="D42" s="28"/>
      <c r="E42" s="28"/>
      <c r="F42" s="32"/>
    </row>
    <row r="43" spans="1:6" ht="16.5" x14ac:dyDescent="0.25">
      <c r="A43" s="18" t="s">
        <v>389</v>
      </c>
      <c r="B43" s="30">
        <v>44</v>
      </c>
      <c r="C43" s="28"/>
      <c r="D43" s="28"/>
      <c r="E43" s="28"/>
      <c r="F43" s="32"/>
    </row>
    <row r="44" spans="1:6" ht="16.5" x14ac:dyDescent="0.25">
      <c r="A44" s="18" t="s">
        <v>390</v>
      </c>
      <c r="B44" s="30">
        <v>45</v>
      </c>
      <c r="C44" s="28"/>
      <c r="D44" s="30"/>
      <c r="E44" s="30"/>
      <c r="F44" s="32"/>
    </row>
    <row r="45" spans="1:6" ht="16.5" x14ac:dyDescent="0.25">
      <c r="A45" s="18" t="s">
        <v>391</v>
      </c>
      <c r="B45" s="30">
        <v>46</v>
      </c>
      <c r="C45" s="28"/>
      <c r="D45" s="30"/>
      <c r="E45" s="30"/>
      <c r="F45" s="32"/>
    </row>
    <row r="46" spans="1:6" ht="33" x14ac:dyDescent="0.25">
      <c r="A46" s="18" t="s">
        <v>392</v>
      </c>
      <c r="B46" s="30">
        <v>47</v>
      </c>
      <c r="C46" s="28"/>
      <c r="D46" s="30"/>
      <c r="E46" s="30"/>
      <c r="F46" s="32"/>
    </row>
    <row r="47" spans="1:6" ht="16.5" x14ac:dyDescent="0.25">
      <c r="A47" s="18" t="s">
        <v>393</v>
      </c>
      <c r="B47" s="30">
        <v>48</v>
      </c>
      <c r="C47" s="28"/>
      <c r="D47" s="30"/>
      <c r="E47" s="30"/>
      <c r="F47" s="32"/>
    </row>
    <row r="48" spans="1:6" ht="16.5" x14ac:dyDescent="0.25">
      <c r="A48" s="18" t="s">
        <v>394</v>
      </c>
      <c r="B48" s="30">
        <v>49</v>
      </c>
      <c r="C48" s="28"/>
      <c r="D48" s="30"/>
      <c r="E48" s="30"/>
      <c r="F48" s="32"/>
    </row>
    <row r="49" spans="1:6" ht="16.5" x14ac:dyDescent="0.25">
      <c r="A49" s="18" t="s">
        <v>395</v>
      </c>
      <c r="B49" s="30">
        <v>50</v>
      </c>
      <c r="C49" s="28"/>
      <c r="D49" s="30"/>
      <c r="E49" s="30"/>
      <c r="F49" s="32"/>
    </row>
    <row r="50" spans="1:6" ht="16.5" x14ac:dyDescent="0.25">
      <c r="A50" s="18" t="s">
        <v>396</v>
      </c>
      <c r="B50" s="30">
        <v>51</v>
      </c>
      <c r="C50" s="28"/>
      <c r="D50" s="30"/>
      <c r="E50" s="30"/>
      <c r="F50" s="32"/>
    </row>
    <row r="51" spans="1:6" ht="16.5" x14ac:dyDescent="0.25">
      <c r="A51" s="18" t="s">
        <v>397</v>
      </c>
      <c r="B51" s="30">
        <v>52</v>
      </c>
      <c r="C51" s="28"/>
      <c r="D51" s="28"/>
      <c r="E51" s="28"/>
      <c r="F51" s="32"/>
    </row>
    <row r="52" spans="1:6" ht="17.25" x14ac:dyDescent="0.25">
      <c r="A52" s="19" t="s">
        <v>302</v>
      </c>
      <c r="B52" s="28">
        <v>60</v>
      </c>
      <c r="C52" s="28"/>
      <c r="D52" s="28"/>
      <c r="E52" s="28"/>
      <c r="F52" s="32"/>
    </row>
    <row r="53" spans="1:6" ht="16.5" x14ac:dyDescent="0.25">
      <c r="A53" s="17" t="s">
        <v>303</v>
      </c>
      <c r="B53" s="28"/>
      <c r="C53" s="28"/>
      <c r="D53" s="28"/>
      <c r="E53" s="28"/>
      <c r="F53" s="32"/>
    </row>
    <row r="54" spans="1:6" ht="33" x14ac:dyDescent="0.25">
      <c r="A54" s="18" t="s">
        <v>398</v>
      </c>
      <c r="B54" s="30">
        <v>61</v>
      </c>
      <c r="C54" s="28"/>
      <c r="D54" s="30"/>
      <c r="E54" s="30"/>
      <c r="F54" s="32"/>
    </row>
    <row r="55" spans="1:6" ht="33" x14ac:dyDescent="0.25">
      <c r="A55" s="18" t="s">
        <v>399</v>
      </c>
      <c r="B55" s="30">
        <v>62</v>
      </c>
      <c r="C55" s="28"/>
      <c r="D55" s="30"/>
      <c r="E55" s="30"/>
      <c r="F55" s="32"/>
    </row>
    <row r="56" spans="1:6" ht="33" x14ac:dyDescent="0.25">
      <c r="A56" s="18" t="s">
        <v>400</v>
      </c>
      <c r="B56" s="30">
        <v>63</v>
      </c>
      <c r="C56" s="28"/>
      <c r="D56" s="30"/>
      <c r="E56" s="30"/>
      <c r="F56" s="32"/>
    </row>
    <row r="57" spans="1:6" ht="33" x14ac:dyDescent="0.25">
      <c r="A57" s="18" t="s">
        <v>401</v>
      </c>
      <c r="B57" s="30">
        <v>64</v>
      </c>
      <c r="C57" s="28"/>
      <c r="D57" s="30"/>
      <c r="E57" s="30"/>
      <c r="F57" s="32"/>
    </row>
    <row r="58" spans="1:6" ht="33" x14ac:dyDescent="0.25">
      <c r="A58" s="18" t="s">
        <v>402</v>
      </c>
      <c r="B58" s="30">
        <v>65</v>
      </c>
      <c r="C58" s="28"/>
      <c r="D58" s="30"/>
      <c r="E58" s="30"/>
      <c r="F58" s="32"/>
    </row>
    <row r="59" spans="1:6" ht="17.25" x14ac:dyDescent="0.25">
      <c r="A59" s="19" t="s">
        <v>309</v>
      </c>
      <c r="B59" s="28">
        <v>70</v>
      </c>
      <c r="C59" s="28"/>
      <c r="D59" s="28"/>
      <c r="E59" s="28"/>
      <c r="F59" s="32"/>
    </row>
    <row r="60" spans="1:6" ht="16.5" x14ac:dyDescent="0.25">
      <c r="A60" s="17" t="s">
        <v>310</v>
      </c>
      <c r="B60" s="28"/>
      <c r="C60" s="28"/>
      <c r="D60" s="28"/>
      <c r="E60" s="28"/>
      <c r="F60" s="32"/>
    </row>
    <row r="61" spans="1:6" ht="16.5" x14ac:dyDescent="0.25">
      <c r="A61" s="18" t="s">
        <v>311</v>
      </c>
      <c r="B61" s="30">
        <v>71</v>
      </c>
      <c r="C61" s="28"/>
      <c r="D61" s="30"/>
      <c r="E61" s="30"/>
      <c r="F61" s="32"/>
    </row>
    <row r="62" spans="1:6" ht="33" x14ac:dyDescent="0.25">
      <c r="A62" s="18" t="s">
        <v>403</v>
      </c>
      <c r="B62" s="30">
        <v>72</v>
      </c>
      <c r="C62" s="28"/>
      <c r="D62" s="30"/>
      <c r="E62" s="30"/>
      <c r="F62" s="32"/>
    </row>
    <row r="63" spans="1:6" ht="16.5" x14ac:dyDescent="0.25">
      <c r="A63" s="18" t="s">
        <v>404</v>
      </c>
      <c r="B63" s="30">
        <v>73</v>
      </c>
      <c r="C63" s="28"/>
      <c r="D63" s="30"/>
      <c r="E63" s="30"/>
      <c r="F63" s="32"/>
    </row>
    <row r="64" spans="1:6" ht="16.5" x14ac:dyDescent="0.25">
      <c r="A64" s="18" t="s">
        <v>314</v>
      </c>
      <c r="B64" s="30">
        <v>73.099999999999994</v>
      </c>
      <c r="C64" s="28"/>
      <c r="D64" s="30"/>
      <c r="E64" s="30"/>
      <c r="F64" s="32"/>
    </row>
    <row r="65" spans="1:6" ht="16.5" x14ac:dyDescent="0.25">
      <c r="A65" s="18" t="s">
        <v>315</v>
      </c>
      <c r="B65" s="30">
        <v>73.2</v>
      </c>
      <c r="C65" s="28"/>
      <c r="D65" s="30"/>
      <c r="E65" s="30"/>
      <c r="F65" s="32"/>
    </row>
    <row r="66" spans="1:6" ht="16.5" x14ac:dyDescent="0.25">
      <c r="A66" s="18" t="s">
        <v>316</v>
      </c>
      <c r="B66" s="30">
        <v>74</v>
      </c>
      <c r="C66" s="28"/>
      <c r="D66" s="30"/>
      <c r="E66" s="30"/>
      <c r="F66" s="32"/>
    </row>
    <row r="67" spans="1:6" ht="16.5" x14ac:dyDescent="0.25">
      <c r="A67" s="18" t="s">
        <v>317</v>
      </c>
      <c r="B67" s="30">
        <v>74.099999999999994</v>
      </c>
      <c r="C67" s="28"/>
      <c r="D67" s="28"/>
      <c r="E67" s="28"/>
      <c r="F67" s="32"/>
    </row>
    <row r="68" spans="1:6" ht="16.5" x14ac:dyDescent="0.25">
      <c r="A68" s="18" t="s">
        <v>405</v>
      </c>
      <c r="B68" s="30">
        <v>74.2</v>
      </c>
      <c r="C68" s="28"/>
      <c r="D68" s="28"/>
      <c r="E68" s="28"/>
      <c r="F68" s="32"/>
    </row>
    <row r="69" spans="1:6" ht="16.5" x14ac:dyDescent="0.25">
      <c r="A69" s="18" t="s">
        <v>319</v>
      </c>
      <c r="B69" s="30">
        <v>74.3</v>
      </c>
      <c r="C69" s="28"/>
      <c r="D69" s="28"/>
      <c r="E69" s="28"/>
      <c r="F69" s="32"/>
    </row>
    <row r="70" spans="1:6" ht="16.5" x14ac:dyDescent="0.25">
      <c r="A70" s="18" t="s">
        <v>406</v>
      </c>
      <c r="B70" s="30">
        <v>75</v>
      </c>
      <c r="C70" s="28"/>
      <c r="D70" s="30"/>
      <c r="E70" s="30"/>
      <c r="F70" s="32"/>
    </row>
    <row r="71" spans="1:6" ht="16.5" x14ac:dyDescent="0.25">
      <c r="A71" s="18" t="s">
        <v>321</v>
      </c>
      <c r="B71" s="30">
        <v>76</v>
      </c>
      <c r="C71" s="28"/>
      <c r="D71" s="30"/>
      <c r="E71" s="30"/>
      <c r="F71" s="32"/>
    </row>
    <row r="72" spans="1:6" ht="17.25" x14ac:dyDescent="0.25">
      <c r="A72" s="19" t="s">
        <v>322</v>
      </c>
      <c r="B72" s="21">
        <v>80</v>
      </c>
      <c r="C72" s="28"/>
      <c r="D72" s="28"/>
      <c r="E72" s="28"/>
      <c r="F72" s="32"/>
    </row>
    <row r="73" spans="1:6" ht="16.5" x14ac:dyDescent="0.25">
      <c r="A73" s="17" t="s">
        <v>323</v>
      </c>
      <c r="B73" s="28">
        <v>90</v>
      </c>
      <c r="C73" s="28"/>
      <c r="D73" s="28"/>
      <c r="E73" s="28"/>
      <c r="F73" s="32"/>
    </row>
    <row r="74" spans="1:6" ht="16.5" x14ac:dyDescent="0.25">
      <c r="A74" s="17" t="s">
        <v>324</v>
      </c>
      <c r="B74" s="28">
        <v>101</v>
      </c>
      <c r="C74" s="28"/>
      <c r="D74" s="28"/>
      <c r="E74" s="28"/>
      <c r="F74" s="32"/>
    </row>
    <row r="75" spans="1:6" ht="16.5" x14ac:dyDescent="0.25">
      <c r="A75" s="18" t="s">
        <v>407</v>
      </c>
      <c r="B75" s="30">
        <v>101.1</v>
      </c>
      <c r="C75" s="28"/>
      <c r="D75" s="30"/>
      <c r="E75" s="30"/>
      <c r="F75" s="32"/>
    </row>
    <row r="76" spans="1:6" ht="16.5" x14ac:dyDescent="0.25">
      <c r="A76" s="18" t="s">
        <v>408</v>
      </c>
      <c r="B76" s="30">
        <v>101.2</v>
      </c>
      <c r="C76" s="28"/>
      <c r="D76" s="30"/>
      <c r="E76" s="30"/>
      <c r="F76" s="32"/>
    </row>
    <row r="77" spans="1:6" ht="16.5" x14ac:dyDescent="0.25">
      <c r="A77" s="18" t="s">
        <v>409</v>
      </c>
      <c r="B77" s="30">
        <v>102</v>
      </c>
      <c r="C77" s="28"/>
      <c r="D77" s="30"/>
      <c r="E77" s="30"/>
      <c r="F77" s="32"/>
    </row>
    <row r="78" spans="1:6" ht="16.5" x14ac:dyDescent="0.25">
      <c r="A78" s="17" t="s">
        <v>410</v>
      </c>
      <c r="B78" s="28">
        <v>103</v>
      </c>
      <c r="C78" s="28"/>
      <c r="D78" s="28"/>
      <c r="E78" s="28"/>
      <c r="F78" s="32"/>
    </row>
    <row r="79" spans="1:6" ht="16.5" x14ac:dyDescent="0.25">
      <c r="A79" s="18" t="s">
        <v>407</v>
      </c>
      <c r="B79" s="30">
        <v>103.1</v>
      </c>
      <c r="C79" s="28"/>
      <c r="D79" s="30"/>
      <c r="E79" s="30"/>
      <c r="F79" s="32"/>
    </row>
    <row r="80" spans="1:6" ht="16.5" x14ac:dyDescent="0.25">
      <c r="A80" s="18" t="s">
        <v>408</v>
      </c>
      <c r="B80" s="30">
        <v>103.2</v>
      </c>
      <c r="C80" s="28"/>
      <c r="D80" s="30"/>
      <c r="E80" s="30"/>
      <c r="F80" s="32"/>
    </row>
    <row r="81" spans="1:6" ht="16.5" x14ac:dyDescent="0.25">
      <c r="A81" s="18" t="s">
        <v>409</v>
      </c>
      <c r="B81" s="30">
        <v>104</v>
      </c>
      <c r="C81" s="28"/>
      <c r="D81" s="28"/>
      <c r="E81" s="28"/>
      <c r="F81" s="32"/>
    </row>
  </sheetData>
  <mergeCells count="3">
    <mergeCell ref="A1:D1"/>
    <mergeCell ref="A2:D2"/>
    <mergeCell ref="A3:D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0"/>
  <sheetViews>
    <sheetView workbookViewId="0">
      <selection activeCell="H29" sqref="H29"/>
    </sheetView>
  </sheetViews>
  <sheetFormatPr defaultRowHeight="15" x14ac:dyDescent="0.25"/>
  <cols>
    <col min="1" max="1" width="71.5703125" bestFit="1" customWidth="1"/>
    <col min="3" max="3" width="17.5703125" customWidth="1"/>
    <col min="4" max="4" width="11.28515625" customWidth="1"/>
    <col min="5" max="5" width="13" customWidth="1"/>
    <col min="6" max="6" width="8.85546875" style="31" customWidth="1"/>
  </cols>
  <sheetData>
    <row r="1" spans="1:6" ht="33" customHeight="1" x14ac:dyDescent="0.25">
      <c r="A1" s="91" t="s">
        <v>411</v>
      </c>
      <c r="B1" s="91"/>
      <c r="C1" s="91"/>
    </row>
    <row r="2" spans="1:6" ht="16.5" customHeight="1" x14ac:dyDescent="0.25">
      <c r="A2" s="28" t="s">
        <v>218</v>
      </c>
      <c r="B2" s="28" t="s">
        <v>424</v>
      </c>
      <c r="C2" s="28" t="s">
        <v>24</v>
      </c>
      <c r="D2" s="28" t="s">
        <v>276</v>
      </c>
      <c r="E2" s="28" t="s">
        <v>277</v>
      </c>
    </row>
    <row r="3" spans="1:6" ht="16.5" x14ac:dyDescent="0.25">
      <c r="A3" s="30" t="s">
        <v>27</v>
      </c>
      <c r="B3" s="30" t="s">
        <v>28</v>
      </c>
      <c r="C3" s="30" t="s">
        <v>29</v>
      </c>
      <c r="D3" s="30">
        <v>1</v>
      </c>
      <c r="E3" s="30">
        <v>2</v>
      </c>
    </row>
    <row r="4" spans="1:6" ht="16.5" x14ac:dyDescent="0.25">
      <c r="A4" s="17" t="s">
        <v>329</v>
      </c>
      <c r="B4" s="30"/>
      <c r="C4" s="30"/>
      <c r="D4" s="30"/>
      <c r="E4" s="30"/>
      <c r="F4" s="32"/>
    </row>
    <row r="5" spans="1:6" ht="16.5" x14ac:dyDescent="0.25">
      <c r="A5" s="18" t="s">
        <v>330</v>
      </c>
      <c r="B5" s="30">
        <v>1</v>
      </c>
      <c r="C5" s="30"/>
      <c r="D5" s="30"/>
      <c r="E5" s="30"/>
      <c r="F5" s="32"/>
    </row>
    <row r="6" spans="1:6" ht="16.5" x14ac:dyDescent="0.25">
      <c r="A6" s="18" t="s">
        <v>331</v>
      </c>
      <c r="B6" s="30">
        <v>2</v>
      </c>
      <c r="C6" s="30"/>
      <c r="D6" s="30"/>
      <c r="E6" s="30"/>
      <c r="F6" s="32"/>
    </row>
    <row r="7" spans="1:6" ht="16.5" x14ac:dyDescent="0.25">
      <c r="A7" s="18" t="s">
        <v>332</v>
      </c>
      <c r="B7" s="30">
        <v>3</v>
      </c>
      <c r="C7" s="30"/>
      <c r="D7" s="30"/>
      <c r="E7" s="30"/>
      <c r="F7" s="32"/>
    </row>
    <row r="8" spans="1:6" ht="16.5" x14ac:dyDescent="0.25">
      <c r="A8" s="18" t="s">
        <v>412</v>
      </c>
      <c r="B8" s="30">
        <v>4</v>
      </c>
      <c r="C8" s="30"/>
      <c r="D8" s="30"/>
      <c r="E8" s="30"/>
      <c r="F8" s="32"/>
    </row>
    <row r="9" spans="1:6" ht="16.5" x14ac:dyDescent="0.25">
      <c r="A9" s="18" t="s">
        <v>334</v>
      </c>
      <c r="B9" s="30">
        <v>5</v>
      </c>
      <c r="C9" s="30"/>
      <c r="D9" s="30"/>
      <c r="E9" s="30"/>
      <c r="F9" s="32"/>
    </row>
    <row r="10" spans="1:6" ht="16.5" x14ac:dyDescent="0.25">
      <c r="A10" s="18" t="s">
        <v>335</v>
      </c>
      <c r="B10" s="30">
        <v>6</v>
      </c>
      <c r="C10" s="30"/>
      <c r="D10" s="30"/>
      <c r="E10" s="30"/>
      <c r="F10" s="32"/>
    </row>
    <row r="11" spans="1:6" ht="16.5" x14ac:dyDescent="0.25">
      <c r="A11" s="18" t="s">
        <v>336</v>
      </c>
      <c r="B11" s="30">
        <v>7</v>
      </c>
      <c r="C11" s="30"/>
      <c r="D11" s="30"/>
      <c r="E11" s="30"/>
      <c r="F11" s="32"/>
    </row>
    <row r="12" spans="1:6" ht="16.5" x14ac:dyDescent="0.25">
      <c r="A12" s="18" t="s">
        <v>413</v>
      </c>
      <c r="B12" s="30">
        <v>8</v>
      </c>
      <c r="C12" s="30"/>
      <c r="D12" s="30"/>
      <c r="E12" s="30"/>
      <c r="F12" s="32"/>
    </row>
    <row r="13" spans="1:6" ht="33" x14ac:dyDescent="0.25">
      <c r="A13" s="18" t="s">
        <v>414</v>
      </c>
      <c r="B13" s="30">
        <v>9</v>
      </c>
      <c r="C13" s="30"/>
      <c r="D13" s="30"/>
      <c r="E13" s="30"/>
      <c r="F13" s="32"/>
    </row>
    <row r="14" spans="1:6" ht="16.5" x14ac:dyDescent="0.25">
      <c r="A14" s="18" t="s">
        <v>415</v>
      </c>
      <c r="B14" s="30">
        <v>10</v>
      </c>
      <c r="C14" s="30"/>
      <c r="D14" s="30"/>
      <c r="E14" s="30"/>
      <c r="F14" s="32"/>
    </row>
    <row r="15" spans="1:6" ht="16.5" x14ac:dyDescent="0.25">
      <c r="A15" s="18" t="s">
        <v>416</v>
      </c>
      <c r="B15" s="30">
        <v>11</v>
      </c>
      <c r="C15" s="30"/>
      <c r="D15" s="30"/>
      <c r="E15" s="30"/>
      <c r="F15" s="32"/>
    </row>
    <row r="16" spans="1:6" ht="16.5" x14ac:dyDescent="0.25">
      <c r="A16" s="18" t="s">
        <v>417</v>
      </c>
      <c r="B16" s="30">
        <v>12</v>
      </c>
      <c r="C16" s="30"/>
      <c r="D16" s="30"/>
      <c r="E16" s="30"/>
      <c r="F16" s="32"/>
    </row>
    <row r="17" spans="1:6" ht="16.5" x14ac:dyDescent="0.25">
      <c r="A17" s="18" t="s">
        <v>418</v>
      </c>
      <c r="B17" s="30">
        <v>13</v>
      </c>
      <c r="C17" s="30"/>
      <c r="D17" s="30"/>
      <c r="E17" s="30"/>
      <c r="F17" s="32"/>
    </row>
    <row r="18" spans="1:6" ht="16.5" x14ac:dyDescent="0.25">
      <c r="A18" s="18" t="s">
        <v>419</v>
      </c>
      <c r="B18" s="30">
        <v>14</v>
      </c>
      <c r="C18" s="30"/>
      <c r="D18" s="30"/>
      <c r="E18" s="30"/>
      <c r="F18" s="32"/>
    </row>
    <row r="19" spans="1:6" ht="16.5" x14ac:dyDescent="0.25">
      <c r="A19" s="18" t="s">
        <v>420</v>
      </c>
      <c r="B19" s="30">
        <v>15</v>
      </c>
      <c r="C19" s="30"/>
      <c r="D19" s="30"/>
      <c r="E19" s="30"/>
      <c r="F19" s="32"/>
    </row>
    <row r="20" spans="1:6" ht="17.25" x14ac:dyDescent="0.25">
      <c r="A20" s="19" t="s">
        <v>343</v>
      </c>
      <c r="B20" s="28">
        <v>20</v>
      </c>
      <c r="C20" s="30"/>
      <c r="D20" s="30"/>
      <c r="E20" s="30"/>
      <c r="F20" s="32"/>
    </row>
    <row r="21" spans="1:6" ht="16.5" x14ac:dyDescent="0.25">
      <c r="A21" s="17" t="s">
        <v>344</v>
      </c>
      <c r="B21" s="28">
        <v>30</v>
      </c>
      <c r="C21" s="30"/>
      <c r="D21" s="30"/>
      <c r="E21" s="30"/>
      <c r="F21" s="32"/>
    </row>
    <row r="22" spans="1:6" ht="16.5" x14ac:dyDescent="0.25">
      <c r="A22" s="18" t="s">
        <v>345</v>
      </c>
      <c r="B22" s="30">
        <v>31</v>
      </c>
      <c r="C22" s="30"/>
      <c r="D22" s="30"/>
      <c r="E22" s="30"/>
      <c r="F22" s="32"/>
    </row>
    <row r="23" spans="1:6" ht="33" x14ac:dyDescent="0.25">
      <c r="A23" s="18" t="s">
        <v>346</v>
      </c>
      <c r="B23" s="88">
        <v>32</v>
      </c>
      <c r="C23" s="88"/>
      <c r="D23" s="88"/>
      <c r="E23" s="88"/>
      <c r="F23" s="32"/>
    </row>
    <row r="24" spans="1:6" ht="16.5" x14ac:dyDescent="0.25">
      <c r="A24" s="18" t="s">
        <v>347</v>
      </c>
      <c r="B24" s="88"/>
      <c r="C24" s="88"/>
      <c r="D24" s="88"/>
      <c r="E24" s="88"/>
      <c r="F24" s="32"/>
    </row>
    <row r="25" spans="1:6" ht="16.5" x14ac:dyDescent="0.25">
      <c r="A25" s="18" t="s">
        <v>349</v>
      </c>
      <c r="B25" s="30">
        <v>33</v>
      </c>
      <c r="C25" s="30"/>
      <c r="D25" s="30"/>
      <c r="E25" s="30"/>
      <c r="F25" s="32"/>
    </row>
    <row r="26" spans="1:6" ht="16.5" x14ac:dyDescent="0.25">
      <c r="A26" s="18" t="s">
        <v>348</v>
      </c>
      <c r="B26" s="30">
        <v>34</v>
      </c>
      <c r="C26" s="30"/>
      <c r="D26" s="30"/>
      <c r="E26" s="30"/>
      <c r="F26" s="32"/>
    </row>
    <row r="27" spans="1:6" ht="16.5" x14ac:dyDescent="0.25">
      <c r="A27" s="18" t="s">
        <v>421</v>
      </c>
      <c r="B27" s="88">
        <v>35</v>
      </c>
      <c r="C27" s="88"/>
      <c r="D27" s="88"/>
      <c r="E27" s="88"/>
      <c r="F27" s="32"/>
    </row>
    <row r="28" spans="1:6" ht="16.5" x14ac:dyDescent="0.25">
      <c r="A28" s="18" t="s">
        <v>347</v>
      </c>
      <c r="B28" s="88"/>
      <c r="C28" s="88"/>
      <c r="D28" s="88"/>
      <c r="E28" s="88"/>
      <c r="F28" s="32"/>
    </row>
    <row r="29" spans="1:6" ht="16.5" x14ac:dyDescent="0.25">
      <c r="A29" s="18" t="s">
        <v>326</v>
      </c>
      <c r="B29" s="30">
        <v>36</v>
      </c>
      <c r="C29" s="30"/>
      <c r="D29" s="30"/>
      <c r="E29" s="30"/>
      <c r="F29" s="32"/>
    </row>
    <row r="30" spans="1:6" ht="16.5" x14ac:dyDescent="0.25">
      <c r="A30" s="18" t="s">
        <v>327</v>
      </c>
      <c r="B30" s="30">
        <v>37</v>
      </c>
      <c r="C30" s="30"/>
      <c r="D30" s="30"/>
      <c r="E30" s="30"/>
      <c r="F30" s="32"/>
    </row>
    <row r="31" spans="1:6" ht="16.5" x14ac:dyDescent="0.25">
      <c r="A31" s="17" t="s">
        <v>422</v>
      </c>
      <c r="B31" s="28">
        <v>40</v>
      </c>
      <c r="C31" s="30"/>
      <c r="D31" s="30"/>
      <c r="E31" s="30"/>
      <c r="F31" s="32"/>
    </row>
    <row r="32" spans="1:6" ht="16.5" x14ac:dyDescent="0.25">
      <c r="A32" s="18" t="s">
        <v>352</v>
      </c>
      <c r="B32" s="30">
        <v>41</v>
      </c>
      <c r="C32" s="30"/>
      <c r="D32" s="30"/>
      <c r="E32" s="30"/>
      <c r="F32" s="32"/>
    </row>
    <row r="33" spans="1:6" ht="33" x14ac:dyDescent="0.25">
      <c r="A33" s="18" t="s">
        <v>346</v>
      </c>
      <c r="B33" s="88">
        <v>42</v>
      </c>
      <c r="C33" s="88"/>
      <c r="D33" s="88"/>
      <c r="E33" s="88"/>
      <c r="F33" s="32"/>
    </row>
    <row r="34" spans="1:6" ht="16.5" x14ac:dyDescent="0.25">
      <c r="A34" s="18" t="s">
        <v>347</v>
      </c>
      <c r="B34" s="88"/>
      <c r="C34" s="88"/>
      <c r="D34" s="88"/>
      <c r="E34" s="88"/>
      <c r="F34" s="32"/>
    </row>
    <row r="35" spans="1:6" ht="16.5" x14ac:dyDescent="0.25">
      <c r="A35" s="18" t="s">
        <v>349</v>
      </c>
      <c r="B35" s="30">
        <v>43</v>
      </c>
      <c r="C35" s="30"/>
      <c r="D35" s="30"/>
      <c r="E35" s="30"/>
      <c r="F35" s="32"/>
    </row>
    <row r="36" spans="1:6" ht="16.5" x14ac:dyDescent="0.25">
      <c r="A36" s="18" t="s">
        <v>348</v>
      </c>
      <c r="B36" s="30">
        <v>44</v>
      </c>
      <c r="C36" s="30"/>
      <c r="D36" s="30"/>
      <c r="E36" s="30"/>
      <c r="F36" s="32"/>
    </row>
    <row r="37" spans="1:6" ht="16.5" x14ac:dyDescent="0.25">
      <c r="A37" s="18" t="s">
        <v>423</v>
      </c>
      <c r="B37" s="88">
        <v>45</v>
      </c>
      <c r="C37" s="88"/>
      <c r="D37" s="88"/>
      <c r="E37" s="88"/>
      <c r="F37" s="32"/>
    </row>
    <row r="38" spans="1:6" ht="16.5" x14ac:dyDescent="0.25">
      <c r="A38" s="18" t="s">
        <v>347</v>
      </c>
      <c r="B38" s="88"/>
      <c r="C38" s="88"/>
      <c r="D38" s="88"/>
      <c r="E38" s="88"/>
      <c r="F38" s="32"/>
    </row>
    <row r="39" spans="1:6" ht="16.5" x14ac:dyDescent="0.25">
      <c r="A39" s="18" t="s">
        <v>326</v>
      </c>
      <c r="B39" s="30">
        <v>46</v>
      </c>
      <c r="C39" s="30"/>
      <c r="D39" s="30"/>
      <c r="E39" s="30"/>
      <c r="F39" s="32"/>
    </row>
    <row r="40" spans="1:6" ht="16.5" x14ac:dyDescent="0.25">
      <c r="A40" s="18" t="s">
        <v>409</v>
      </c>
      <c r="B40" s="30">
        <v>47</v>
      </c>
      <c r="C40" s="30"/>
      <c r="D40" s="30"/>
      <c r="E40" s="30"/>
      <c r="F40" s="32"/>
    </row>
  </sheetData>
  <mergeCells count="17">
    <mergeCell ref="A1:C1"/>
    <mergeCell ref="B27:B28"/>
    <mergeCell ref="C27:C28"/>
    <mergeCell ref="D27:D28"/>
    <mergeCell ref="E27:E28"/>
    <mergeCell ref="B23:B24"/>
    <mergeCell ref="C23:C24"/>
    <mergeCell ref="D23:D24"/>
    <mergeCell ref="E23:E24"/>
    <mergeCell ref="B37:B38"/>
    <mergeCell ref="C37:C38"/>
    <mergeCell ref="D37:D38"/>
    <mergeCell ref="E37:E38"/>
    <mergeCell ref="B33:B34"/>
    <mergeCell ref="C33:C34"/>
    <mergeCell ref="D33:D34"/>
    <mergeCell ref="E33:E3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6"/>
  <sheetViews>
    <sheetView workbookViewId="0">
      <selection activeCell="N19" sqref="N19"/>
    </sheetView>
  </sheetViews>
  <sheetFormatPr defaultRowHeight="15" x14ac:dyDescent="0.25"/>
  <cols>
    <col min="1" max="1" width="49" style="41" bestFit="1" customWidth="1"/>
    <col min="2" max="2" width="9.140625" style="41"/>
    <col min="3" max="3" width="17.140625" style="41" customWidth="1"/>
    <col min="4" max="4" width="16.5703125" style="41" bestFit="1" customWidth="1"/>
    <col min="5" max="5" width="19.7109375" style="41" customWidth="1"/>
    <col min="6" max="6" width="15.85546875" style="41" customWidth="1"/>
    <col min="7" max="7" width="15.5703125" style="41" customWidth="1"/>
    <col min="8" max="8" width="15.28515625" style="41" customWidth="1"/>
    <col min="9" max="9" width="18.5703125" style="41" customWidth="1"/>
    <col min="10" max="10" width="16.5703125" style="41" bestFit="1" customWidth="1"/>
    <col min="11" max="11" width="8.85546875" style="41" customWidth="1"/>
    <col min="12" max="12" width="15.28515625" style="51" bestFit="1" customWidth="1"/>
    <col min="13" max="16384" width="9.140625" style="41"/>
  </cols>
  <sheetData>
    <row r="1" spans="1:11" ht="16.5" x14ac:dyDescent="0.25">
      <c r="A1" s="94" t="s">
        <v>426</v>
      </c>
      <c r="B1" s="94"/>
      <c r="C1" s="94"/>
      <c r="D1" s="94"/>
      <c r="E1" s="94"/>
      <c r="F1" s="94"/>
      <c r="G1" s="94"/>
      <c r="H1" s="94"/>
      <c r="I1" s="94"/>
      <c r="J1" s="94"/>
    </row>
    <row r="2" spans="1:11" ht="16.5" x14ac:dyDescent="0.25">
      <c r="A2" s="95" t="str">
        <f>+BCLCTTRGT_06613!A3</f>
        <v>Qúy 01 năm 2022</v>
      </c>
      <c r="B2" s="95"/>
      <c r="C2" s="95"/>
      <c r="D2" s="95"/>
      <c r="E2" s="95"/>
      <c r="F2" s="95"/>
      <c r="G2" s="95"/>
      <c r="H2" s="95"/>
      <c r="I2" s="95"/>
      <c r="J2" s="95"/>
    </row>
    <row r="3" spans="1:11" ht="16.350000000000001" customHeight="1" x14ac:dyDescent="0.25">
      <c r="A3" s="96" t="s">
        <v>216</v>
      </c>
      <c r="B3" s="96"/>
      <c r="C3" s="96"/>
      <c r="D3" s="96"/>
      <c r="E3" s="96"/>
      <c r="F3" s="96"/>
      <c r="G3" s="96"/>
      <c r="H3" s="96"/>
      <c r="I3" s="96"/>
      <c r="J3" s="96"/>
    </row>
    <row r="4" spans="1:11" ht="15.75" customHeight="1" x14ac:dyDescent="0.25">
      <c r="A4" s="93" t="s">
        <v>218</v>
      </c>
      <c r="B4" s="93" t="s">
        <v>24</v>
      </c>
      <c r="C4" s="93" t="s">
        <v>466</v>
      </c>
      <c r="D4" s="93"/>
      <c r="E4" s="93" t="s">
        <v>427</v>
      </c>
      <c r="F4" s="93"/>
      <c r="G4" s="93"/>
      <c r="H4" s="93"/>
      <c r="I4" s="93" t="s">
        <v>467</v>
      </c>
      <c r="J4" s="93"/>
      <c r="K4" s="92" t="s">
        <v>461</v>
      </c>
    </row>
    <row r="5" spans="1:11" ht="15.75" x14ac:dyDescent="0.25">
      <c r="A5" s="93"/>
      <c r="B5" s="93"/>
      <c r="C5" s="93" t="s">
        <v>428</v>
      </c>
      <c r="D5" s="93" t="s">
        <v>429</v>
      </c>
      <c r="E5" s="93" t="s">
        <v>428</v>
      </c>
      <c r="F5" s="93"/>
      <c r="G5" s="93" t="s">
        <v>429</v>
      </c>
      <c r="H5" s="93"/>
      <c r="I5" s="93" t="s">
        <v>428</v>
      </c>
      <c r="J5" s="93" t="s">
        <v>429</v>
      </c>
      <c r="K5" s="92"/>
    </row>
    <row r="6" spans="1:11" ht="15.75" x14ac:dyDescent="0.25">
      <c r="A6" s="93"/>
      <c r="B6" s="93"/>
      <c r="C6" s="93"/>
      <c r="D6" s="93"/>
      <c r="E6" s="42" t="s">
        <v>430</v>
      </c>
      <c r="F6" s="42" t="s">
        <v>431</v>
      </c>
      <c r="G6" s="42" t="s">
        <v>430</v>
      </c>
      <c r="H6" s="42" t="s">
        <v>431</v>
      </c>
      <c r="I6" s="93"/>
      <c r="J6" s="93"/>
      <c r="K6" s="92"/>
    </row>
    <row r="7" spans="1:11" ht="15.75" x14ac:dyDescent="0.25">
      <c r="A7" s="43" t="s">
        <v>27</v>
      </c>
      <c r="B7" s="43" t="s">
        <v>28</v>
      </c>
      <c r="C7" s="43">
        <v>1</v>
      </c>
      <c r="D7" s="43">
        <v>2</v>
      </c>
      <c r="E7" s="43">
        <v>3</v>
      </c>
      <c r="F7" s="43">
        <v>4</v>
      </c>
      <c r="G7" s="43">
        <v>5</v>
      </c>
      <c r="H7" s="43">
        <v>6</v>
      </c>
      <c r="I7" s="43">
        <v>7</v>
      </c>
      <c r="J7" s="43">
        <v>8</v>
      </c>
      <c r="K7" s="92"/>
    </row>
    <row r="8" spans="1:11" ht="16.5" x14ac:dyDescent="0.25">
      <c r="A8" s="44" t="s">
        <v>432</v>
      </c>
      <c r="B8" s="45"/>
      <c r="C8" s="45"/>
      <c r="D8" s="45"/>
      <c r="E8" s="45"/>
      <c r="F8" s="45"/>
      <c r="G8" s="45"/>
      <c r="H8" s="45"/>
      <c r="I8" s="46"/>
      <c r="J8" s="46"/>
      <c r="K8" s="44">
        <v>26624</v>
      </c>
    </row>
    <row r="9" spans="1:11" ht="16.5" x14ac:dyDescent="0.25">
      <c r="A9" s="47" t="s">
        <v>147</v>
      </c>
      <c r="B9" s="48"/>
      <c r="C9" s="49">
        <v>20879456000</v>
      </c>
      <c r="D9" s="49">
        <v>20879456000</v>
      </c>
      <c r="E9" s="48"/>
      <c r="F9" s="48"/>
      <c r="G9" s="48"/>
      <c r="H9" s="48"/>
      <c r="I9" s="49">
        <v>20879456000</v>
      </c>
      <c r="J9" s="49">
        <v>20879456000</v>
      </c>
      <c r="K9" s="44">
        <v>26625</v>
      </c>
    </row>
    <row r="10" spans="1:11" ht="16.5" x14ac:dyDescent="0.25">
      <c r="A10" s="47" t="s">
        <v>433</v>
      </c>
      <c r="C10" s="49">
        <v>0</v>
      </c>
      <c r="D10" s="49">
        <v>0</v>
      </c>
      <c r="E10" s="49">
        <v>0</v>
      </c>
      <c r="F10" s="49">
        <v>0</v>
      </c>
      <c r="G10" s="49">
        <v>0</v>
      </c>
      <c r="H10" s="49">
        <v>0</v>
      </c>
      <c r="I10" s="49">
        <v>0</v>
      </c>
      <c r="J10" s="49">
        <f>+D10+G10+H10</f>
        <v>0</v>
      </c>
      <c r="K10" s="44">
        <v>26626</v>
      </c>
    </row>
    <row r="11" spans="1:11" ht="16.5" x14ac:dyDescent="0.25">
      <c r="A11" s="47" t="s">
        <v>434</v>
      </c>
      <c r="B11" s="48"/>
      <c r="C11" s="49">
        <v>0</v>
      </c>
      <c r="D11" s="49">
        <v>0</v>
      </c>
      <c r="E11" s="49">
        <v>0</v>
      </c>
      <c r="F11" s="49">
        <v>0</v>
      </c>
      <c r="G11" s="49">
        <v>0</v>
      </c>
      <c r="H11" s="49">
        <v>0</v>
      </c>
      <c r="I11" s="49">
        <v>0</v>
      </c>
      <c r="J11" s="49">
        <f t="shared" ref="J11:J13" si="0">+D11+G11+H11</f>
        <v>0</v>
      </c>
      <c r="K11" s="44">
        <v>26627</v>
      </c>
    </row>
    <row r="12" spans="1:11" ht="16.5" x14ac:dyDescent="0.25">
      <c r="A12" s="47" t="s">
        <v>435</v>
      </c>
      <c r="B12" s="48"/>
      <c r="C12" s="49">
        <v>0</v>
      </c>
      <c r="D12" s="49">
        <v>0</v>
      </c>
      <c r="E12" s="49">
        <v>0</v>
      </c>
      <c r="F12" s="49">
        <v>0</v>
      </c>
      <c r="G12" s="49">
        <v>0</v>
      </c>
      <c r="H12" s="49">
        <v>0</v>
      </c>
      <c r="I12" s="49">
        <v>0</v>
      </c>
      <c r="J12" s="49">
        <f t="shared" si="0"/>
        <v>0</v>
      </c>
      <c r="K12" s="44">
        <v>26628</v>
      </c>
    </row>
    <row r="13" spans="1:11" ht="33" x14ac:dyDescent="0.25">
      <c r="A13" s="47" t="s">
        <v>436</v>
      </c>
      <c r="B13" s="48"/>
      <c r="C13" s="49">
        <v>0</v>
      </c>
      <c r="D13" s="49">
        <v>0</v>
      </c>
      <c r="E13" s="49">
        <v>0</v>
      </c>
      <c r="F13" s="49">
        <v>0</v>
      </c>
      <c r="G13" s="49">
        <v>0</v>
      </c>
      <c r="H13" s="49">
        <v>0</v>
      </c>
      <c r="I13" s="49">
        <v>0</v>
      </c>
      <c r="J13" s="49">
        <f t="shared" si="0"/>
        <v>0</v>
      </c>
      <c r="K13" s="44">
        <v>26629</v>
      </c>
    </row>
    <row r="14" spans="1:11" ht="16.5" x14ac:dyDescent="0.25">
      <c r="A14" s="47" t="s">
        <v>437</v>
      </c>
      <c r="B14" s="48"/>
      <c r="C14" s="49">
        <v>55998000</v>
      </c>
      <c r="D14" s="49">
        <v>55998000</v>
      </c>
      <c r="E14" s="49">
        <v>0</v>
      </c>
      <c r="F14" s="49">
        <v>0</v>
      </c>
      <c r="G14" s="49">
        <v>0</v>
      </c>
      <c r="H14" s="49">
        <v>0</v>
      </c>
      <c r="I14" s="49">
        <v>55998000</v>
      </c>
      <c r="J14" s="49">
        <f t="shared" ref="J14" si="1">+D14+G14+H14</f>
        <v>55998000</v>
      </c>
      <c r="K14" s="44">
        <v>26630</v>
      </c>
    </row>
    <row r="15" spans="1:11" ht="16.5" x14ac:dyDescent="0.25">
      <c r="A15" s="47" t="s">
        <v>438</v>
      </c>
      <c r="B15" s="48"/>
      <c r="C15" s="49">
        <v>0</v>
      </c>
      <c r="D15" s="49">
        <v>0</v>
      </c>
      <c r="E15" s="49">
        <v>0</v>
      </c>
      <c r="F15" s="49">
        <v>0</v>
      </c>
      <c r="G15" s="49">
        <v>0</v>
      </c>
      <c r="H15" s="49">
        <v>0</v>
      </c>
      <c r="I15" s="49">
        <v>0</v>
      </c>
      <c r="J15" s="49">
        <f t="shared" ref="J15:J20" si="2">+D15+G15+H15</f>
        <v>0</v>
      </c>
      <c r="K15" s="44">
        <v>26631</v>
      </c>
    </row>
    <row r="16" spans="1:11" ht="16.5" x14ac:dyDescent="0.25">
      <c r="A16" s="47" t="s">
        <v>439</v>
      </c>
      <c r="B16" s="48"/>
      <c r="C16" s="49">
        <v>0</v>
      </c>
      <c r="D16" s="49">
        <v>0</v>
      </c>
      <c r="E16" s="49">
        <v>0</v>
      </c>
      <c r="F16" s="49">
        <v>0</v>
      </c>
      <c r="G16" s="49">
        <v>0</v>
      </c>
      <c r="H16" s="49">
        <v>0</v>
      </c>
      <c r="I16" s="49">
        <v>0</v>
      </c>
      <c r="J16" s="49">
        <f t="shared" si="2"/>
        <v>0</v>
      </c>
      <c r="K16" s="44">
        <v>26632</v>
      </c>
    </row>
    <row r="17" spans="1:11" ht="16.5" x14ac:dyDescent="0.25">
      <c r="A17" s="47" t="s">
        <v>440</v>
      </c>
      <c r="B17" s="48"/>
      <c r="C17" s="49">
        <v>0</v>
      </c>
      <c r="D17" s="49">
        <v>0</v>
      </c>
      <c r="E17" s="49">
        <v>0</v>
      </c>
      <c r="F17" s="49">
        <v>0</v>
      </c>
      <c r="G17" s="49">
        <v>0</v>
      </c>
      <c r="H17" s="49">
        <v>0</v>
      </c>
      <c r="I17" s="49">
        <v>0</v>
      </c>
      <c r="J17" s="49">
        <f t="shared" si="2"/>
        <v>0</v>
      </c>
      <c r="K17" s="44">
        <v>26633</v>
      </c>
    </row>
    <row r="18" spans="1:11" ht="33" x14ac:dyDescent="0.25">
      <c r="A18" s="47" t="s">
        <v>441</v>
      </c>
      <c r="B18" s="48"/>
      <c r="C18" s="49">
        <v>0</v>
      </c>
      <c r="D18" s="49">
        <v>0</v>
      </c>
      <c r="E18" s="49">
        <v>0</v>
      </c>
      <c r="F18" s="49">
        <v>0</v>
      </c>
      <c r="G18" s="49">
        <v>0</v>
      </c>
      <c r="H18" s="49">
        <v>0</v>
      </c>
      <c r="I18" s="49">
        <v>0</v>
      </c>
      <c r="J18" s="49">
        <f t="shared" si="2"/>
        <v>0</v>
      </c>
      <c r="K18" s="44">
        <v>26634</v>
      </c>
    </row>
    <row r="19" spans="1:11" ht="16.5" x14ac:dyDescent="0.25">
      <c r="A19" s="47" t="s">
        <v>442</v>
      </c>
      <c r="B19" s="48"/>
      <c r="C19" s="49">
        <v>0</v>
      </c>
      <c r="D19" s="49">
        <v>0</v>
      </c>
      <c r="E19" s="49">
        <v>0</v>
      </c>
      <c r="F19" s="49">
        <v>0</v>
      </c>
      <c r="G19" s="49">
        <v>0</v>
      </c>
      <c r="H19" s="49">
        <v>0</v>
      </c>
      <c r="I19" s="49">
        <v>0</v>
      </c>
      <c r="J19" s="49">
        <f t="shared" si="2"/>
        <v>0</v>
      </c>
      <c r="K19" s="44">
        <v>26635</v>
      </c>
    </row>
    <row r="20" spans="1:11" ht="16.5" x14ac:dyDescent="0.25">
      <c r="A20" s="47" t="s">
        <v>443</v>
      </c>
      <c r="B20" s="48"/>
      <c r="C20" s="49">
        <v>0</v>
      </c>
      <c r="D20" s="49">
        <v>0</v>
      </c>
      <c r="E20" s="49">
        <v>0</v>
      </c>
      <c r="F20" s="49">
        <v>0</v>
      </c>
      <c r="G20" s="49">
        <v>0</v>
      </c>
      <c r="H20" s="49">
        <v>0</v>
      </c>
      <c r="I20" s="49">
        <v>0</v>
      </c>
      <c r="J20" s="49">
        <f t="shared" si="2"/>
        <v>0</v>
      </c>
      <c r="K20" s="44">
        <v>26636</v>
      </c>
    </row>
    <row r="21" spans="1:11" ht="16.5" x14ac:dyDescent="0.25">
      <c r="A21" s="47" t="s">
        <v>444</v>
      </c>
      <c r="B21" s="48"/>
      <c r="C21" s="49">
        <f>+C22+C23</f>
        <v>-950991946</v>
      </c>
      <c r="D21" s="49">
        <f t="shared" ref="D21:J21" si="3">+D22+D23</f>
        <v>-2345106233</v>
      </c>
      <c r="E21" s="49">
        <f t="shared" si="3"/>
        <v>0</v>
      </c>
      <c r="F21" s="49">
        <f t="shared" si="3"/>
        <v>245378993</v>
      </c>
      <c r="G21" s="49">
        <f t="shared" si="3"/>
        <v>0</v>
      </c>
      <c r="H21" s="49">
        <f t="shared" si="3"/>
        <v>355352103</v>
      </c>
      <c r="I21" s="49">
        <f t="shared" si="3"/>
        <v>-1196370939</v>
      </c>
      <c r="J21" s="49">
        <f t="shared" si="3"/>
        <v>-2700458336</v>
      </c>
      <c r="K21" s="44">
        <v>26637</v>
      </c>
    </row>
    <row r="22" spans="1:11" ht="16.5" x14ac:dyDescent="0.25">
      <c r="A22" s="47" t="s">
        <v>445</v>
      </c>
      <c r="B22" s="48"/>
      <c r="C22" s="49">
        <v>-950991946</v>
      </c>
      <c r="D22" s="49">
        <v>-2345106233</v>
      </c>
      <c r="E22" s="80">
        <v>0</v>
      </c>
      <c r="F22" s="49">
        <v>245378993</v>
      </c>
      <c r="G22" s="79">
        <v>0</v>
      </c>
      <c r="H22" s="49">
        <v>355352103</v>
      </c>
      <c r="I22" s="49">
        <f>+C22+E22-F22</f>
        <v>-1196370939</v>
      </c>
      <c r="J22" s="49">
        <f>+D22+G22-H22</f>
        <v>-2700458336</v>
      </c>
      <c r="K22" s="44">
        <v>26638</v>
      </c>
    </row>
    <row r="23" spans="1:11" ht="16.5" x14ac:dyDescent="0.25">
      <c r="A23" s="47" t="s">
        <v>446</v>
      </c>
      <c r="B23" s="48"/>
      <c r="C23" s="49"/>
      <c r="D23" s="49"/>
      <c r="E23" s="48"/>
      <c r="F23" s="48"/>
      <c r="G23" s="48"/>
      <c r="H23" s="48"/>
      <c r="I23" s="49"/>
      <c r="J23" s="49"/>
      <c r="K23" s="44">
        <v>26639</v>
      </c>
    </row>
    <row r="24" spans="1:11" ht="16.5" x14ac:dyDescent="0.25">
      <c r="A24" s="50" t="s">
        <v>447</v>
      </c>
      <c r="B24" s="48"/>
      <c r="C24" s="49">
        <f>+C9+C15+C16+C17+C18+C19+C20+C21</f>
        <v>19928464054</v>
      </c>
      <c r="D24" s="49">
        <f t="shared" ref="D24:J24" si="4">+D9+D15+D16+D17+D18+D19+D20+D21</f>
        <v>18534349767</v>
      </c>
      <c r="E24" s="49">
        <f t="shared" si="4"/>
        <v>0</v>
      </c>
      <c r="F24" s="49">
        <f t="shared" si="4"/>
        <v>245378993</v>
      </c>
      <c r="G24" s="49">
        <f t="shared" si="4"/>
        <v>0</v>
      </c>
      <c r="H24" s="49">
        <f t="shared" si="4"/>
        <v>355352103</v>
      </c>
      <c r="I24" s="49">
        <f t="shared" si="4"/>
        <v>19683085061</v>
      </c>
      <c r="J24" s="49">
        <f t="shared" si="4"/>
        <v>18178997664</v>
      </c>
      <c r="K24" s="44">
        <v>26640</v>
      </c>
    </row>
    <row r="25" spans="1:11" ht="16.5" x14ac:dyDescent="0.25">
      <c r="A25" s="48" t="s">
        <v>448</v>
      </c>
      <c r="B25" s="48"/>
      <c r="C25" s="49">
        <v>0</v>
      </c>
      <c r="D25" s="49">
        <v>0</v>
      </c>
      <c r="E25" s="49">
        <f t="shared" ref="E25" si="5">SUM(E26:E29)</f>
        <v>0</v>
      </c>
      <c r="F25" s="49">
        <v>0</v>
      </c>
      <c r="G25" s="49">
        <f t="shared" ref="G25:J25" si="6">SUM(G26:G29)</f>
        <v>0</v>
      </c>
      <c r="H25" s="49">
        <f t="shared" si="6"/>
        <v>0</v>
      </c>
      <c r="I25" s="49">
        <v>0</v>
      </c>
      <c r="J25" s="49">
        <f t="shared" si="6"/>
        <v>0</v>
      </c>
      <c r="K25" s="44">
        <v>26641</v>
      </c>
    </row>
    <row r="26" spans="1:11" ht="16.5" x14ac:dyDescent="0.25">
      <c r="A26" s="48" t="s">
        <v>449</v>
      </c>
      <c r="B26" s="48"/>
      <c r="C26" s="49">
        <v>0</v>
      </c>
      <c r="D26" s="49">
        <v>0</v>
      </c>
      <c r="E26" s="49">
        <v>0</v>
      </c>
      <c r="F26" s="49">
        <v>0</v>
      </c>
      <c r="G26" s="49">
        <v>0</v>
      </c>
      <c r="H26" s="49">
        <v>0</v>
      </c>
      <c r="I26" s="49">
        <v>0</v>
      </c>
      <c r="J26" s="49">
        <v>0</v>
      </c>
      <c r="K26" s="44">
        <v>26642</v>
      </c>
    </row>
    <row r="27" spans="1:11" ht="16.5" x14ac:dyDescent="0.25">
      <c r="A27" s="48" t="s">
        <v>450</v>
      </c>
      <c r="B27" s="48"/>
      <c r="C27" s="49">
        <v>0</v>
      </c>
      <c r="D27" s="49">
        <v>0</v>
      </c>
      <c r="E27" s="49">
        <v>0</v>
      </c>
      <c r="F27" s="49">
        <v>0</v>
      </c>
      <c r="G27" s="49">
        <v>0</v>
      </c>
      <c r="H27" s="49">
        <v>0</v>
      </c>
      <c r="I27" s="49">
        <v>0</v>
      </c>
      <c r="J27" s="49">
        <v>0</v>
      </c>
      <c r="K27" s="44">
        <v>26643</v>
      </c>
    </row>
    <row r="28" spans="1:11" ht="31.5" x14ac:dyDescent="0.25">
      <c r="A28" s="48" t="s">
        <v>451</v>
      </c>
      <c r="B28" s="48"/>
      <c r="C28" s="49">
        <v>0</v>
      </c>
      <c r="D28" s="49">
        <v>0</v>
      </c>
      <c r="E28" s="49">
        <v>0</v>
      </c>
      <c r="F28" s="49">
        <v>0</v>
      </c>
      <c r="G28" s="49">
        <v>0</v>
      </c>
      <c r="H28" s="49">
        <v>0</v>
      </c>
      <c r="I28" s="49">
        <v>0</v>
      </c>
      <c r="J28" s="49">
        <v>0</v>
      </c>
      <c r="K28" s="44">
        <v>26644</v>
      </c>
    </row>
    <row r="29" spans="1:11" ht="16.5" x14ac:dyDescent="0.25">
      <c r="A29" s="48" t="s">
        <v>452</v>
      </c>
      <c r="B29" s="48"/>
      <c r="C29" s="49">
        <v>0</v>
      </c>
      <c r="D29" s="49">
        <v>0</v>
      </c>
      <c r="E29" s="49">
        <v>0</v>
      </c>
      <c r="F29" s="49">
        <v>0</v>
      </c>
      <c r="G29" s="49">
        <v>0</v>
      </c>
      <c r="H29" s="49">
        <v>0</v>
      </c>
      <c r="I29" s="49">
        <v>0</v>
      </c>
      <c r="J29" s="49">
        <v>0</v>
      </c>
      <c r="K29" s="44">
        <v>26645</v>
      </c>
    </row>
    <row r="30" spans="1:11" ht="16.5" x14ac:dyDescent="0.25">
      <c r="A30" s="50" t="s">
        <v>447</v>
      </c>
      <c r="B30" s="48"/>
      <c r="C30" s="49">
        <v>20845088479</v>
      </c>
      <c r="D30" s="49">
        <v>19087457239</v>
      </c>
      <c r="E30" s="49">
        <f t="shared" ref="E30" si="7">+E24+E25</f>
        <v>0</v>
      </c>
      <c r="F30" s="49">
        <v>289367894</v>
      </c>
      <c r="G30" s="49">
        <f t="shared" ref="G30:J30" si="8">+G24</f>
        <v>0</v>
      </c>
      <c r="H30" s="49">
        <f t="shared" si="8"/>
        <v>355352103</v>
      </c>
      <c r="I30" s="49">
        <v>20555720585</v>
      </c>
      <c r="J30" s="49">
        <f t="shared" si="8"/>
        <v>18178997664</v>
      </c>
      <c r="K30" s="44">
        <v>26646</v>
      </c>
    </row>
    <row r="32" spans="1:11" x14ac:dyDescent="0.25">
      <c r="C32" s="51"/>
      <c r="D32" s="52"/>
    </row>
    <row r="33" spans="3:3" x14ac:dyDescent="0.25">
      <c r="C33" s="51"/>
    </row>
    <row r="34" spans="3:3" x14ac:dyDescent="0.25">
      <c r="C34" s="51"/>
    </row>
    <row r="35" spans="3:3" x14ac:dyDescent="0.25">
      <c r="C35" s="51"/>
    </row>
    <row r="36" spans="3:3" x14ac:dyDescent="0.25">
      <c r="C36" s="51"/>
    </row>
  </sheetData>
  <mergeCells count="15">
    <mergeCell ref="K4:K7"/>
    <mergeCell ref="G5:H5"/>
    <mergeCell ref="I5:I6"/>
    <mergeCell ref="J5:J6"/>
    <mergeCell ref="A1:J1"/>
    <mergeCell ref="A2:J2"/>
    <mergeCell ref="A4:A6"/>
    <mergeCell ref="B4:B6"/>
    <mergeCell ref="C4:D4"/>
    <mergeCell ref="E4:H4"/>
    <mergeCell ref="I4:J4"/>
    <mergeCell ref="C5:C6"/>
    <mergeCell ref="D5:D6"/>
    <mergeCell ref="E5:F5"/>
    <mergeCell ref="A3:J3"/>
  </mergeCells>
  <pageMargins left="0.7" right="0.7" top="0.75" bottom="0.75" header="0.3" footer="0.3"/>
  <pageSetup orientation="portrait"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eyQFp6B5zKk3j5IkvpEJlujF1Co=</DigestValue>
    </Reference>
    <Reference Type="http://www.w3.org/2000/09/xmldsig#Object" URI="#idOfficeObject">
      <DigestMethod Algorithm="http://www.w3.org/2000/09/xmldsig#sha1"/>
      <DigestValue>WWzZyZxx8QYLlFdmyf1DPxgUygQ=</DigestValue>
    </Reference>
    <Reference Type="http://uri.etsi.org/01903#SignedProperties" URI="#idSignedProperties">
      <Transforms>
        <Transform Algorithm="http://www.w3.org/TR/2001/REC-xml-c14n-20010315"/>
      </Transforms>
      <DigestMethod Algorithm="http://www.w3.org/2000/09/xmldsig#sha1"/>
      <DigestValue>+6VamXWx5Dsg7Ui++EjIHGTIGoc=</DigestValue>
    </Reference>
  </SignedInfo>
  <SignatureValue>u73wnUGLhqINrPl4dhrzchzUvmqmLkJQf9lmU2Fs+L6+EZn8TqdqsfFWCX3U0NLkp+evMFyMWPYu
CFbj0clWlbj0/ooZBqWh8B5xa837RD5WFRW5A5chM5QTfmtQADkaTKovW8RW3J1i3AAgsJ05jeS3
6B7n1/EagwoQA2al//A=</SignatureValue>
  <KeyInfo>
    <X509Data>
      <X509Certificate>MIIEOjCCAyKgAwIBAgIQVANLIGQvwAiM5WqGvbsHCjANBgkqhkiG9w0BAQUFADBJMQswCQYDVQQGEwJWTjEOMAwGA1UEBxMFSGFub2kxGTAXBgNVBAoTEEJrYXYgQ29ycG9yYXRpb24xDzANBgNVBAMTBkJrYXZDQTAeFw0yMDA1MDkxNTA0MzVaFw0yNDA1MTAwODAzMDdaMIGTMR4wHAYKCZImiZPyLGQBAQwOTVNUOjAxMDI3MzQ1NDYxUDBOBgNVBAMMR0PDtG5nIHR5IFROSEggdMawIHbhuqVuIMSR4bqndSB0xrAgY2jhu6luZyBraG/DoW4gVEMgQ0FQSVRBTCBWaeG7h3QgTmFtMRIwEAYDVQQIDAlIw6AgTuG7mWkxCzAJBgNVBAYTAlZOMIGfMA0GCSqGSIb3DQEBAQUAA4GNADCBiQKBgQC87bs33eonjamEp6Zjnt0nMB+mHGUmYsuaZbZBbmWX837oOMIx75KMMa/dxgFhIdAZMVPQFGjJIKvrz4tV1s5G9wVv5wOP52jk5JI8+c/S0DI9UsLidgoq4YDtocS8fSOGgLy7jRZmMifU6rDjXk0I2tyZSX1p/lDpE0JbYbM2zwIDAQABo4IBVTCCAVEwMQYIKwYBBQUHAQEEJTAjMCEGCCsGAQUFBzABhhVodHRwOi8vb2NzcC5ia2F2Y2Eudm4wHQYDVR0OBBYEFI/LymtpiCuCoepcL3sFGQVnB+zfMAwGA1UdEwEB/wQCMAAwHwYDVR0jBBgwFoAUHrAPSJff0MNnp0aEO1g7iA1TlIYwfwYDVR0fBHgwdjB0oCOgIYYfaHR0cDovL2NybC5ia2F2Y2Eudm4vQmthdkNBLmNybKJNpEswSTEPMA0GA1UEAwwGQmthdkNBMRkwFwYDVQQKDBBCa2F2IENvcnBvcmF0aW9uMQ4wDAYDVQQHDAVIYW5vaTELMAkGA1UEBhMCVk4wDgYDVR0PAQH/BAQDAgTwMB8GA1UdJQQYMBYGCCsGAQUFBwMEBgorBgEEAYI3CgMMMBwGA1UdEQQVMBOBEXRodUB0Y2NhcGl0YWwuY29tMA0GCSqGSIb3DQEBBQUAA4IBAQAPsvEgdyZPhCJ4nIUMvx5eRs7vlZwRXiFEUh5wI6f7rLtaPSQon4KjBOTsL50ehXj10jy7Iv8KJmp3+BnKeSVXrdHtfeRsabNZyP38pROM58zkwh48pjlvTDKS+07vM5qPYJFVYl1Jz6s2KDeeJCGuTAm99bhZjCBDH/GzpxNNiGdM4r68sw4vmnJ82EERVZ/F7vMCvUFEn/3y3QAKim66b2Jq+pV4UalPGh16bZNplJyQTNvdDkxKRal7DNGVxV2VkSSL15PoAc7qHpRuprU87HFMmecJlnoOR3aLmW97Ocodb3Uxbpim63/FDydQ7hod9km9HHxH7Sc/CMHTYoQ1</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0/09/xmldsig#sha1"/>
        <DigestValue>S4dROHh4domAi1wIR2Hi7qGrRys=</DigestValue>
      </Reference>
      <Reference URI="/xl/calcChain.xml?ContentType=application/vnd.openxmlformats-officedocument.spreadsheetml.calcChain+xml">
        <DigestMethod Algorithm="http://www.w3.org/2000/09/xmldsig#sha1"/>
        <DigestValue>Ifw8wYqPH9L8cJzvSVNrpMEqIAE=</DigestValue>
      </Reference>
      <Reference URI="/xl/printerSettings/printerSettings1.bin?ContentType=application/vnd.openxmlformats-officedocument.spreadsheetml.printerSettings">
        <DigestMethod Algorithm="http://www.w3.org/2000/09/xmldsig#sha1"/>
        <DigestValue>rdNm8lRBUQcDnD4mHX2xkUpquJA=</DigestValue>
      </Reference>
      <Reference URI="/xl/printerSettings/printerSettings2.bin?ContentType=application/vnd.openxmlformats-officedocument.spreadsheetml.printerSettings">
        <DigestMethod Algorithm="http://www.w3.org/2000/09/xmldsig#sha1"/>
        <DigestValue>B0wt5rVOYAAY2qHvti6Yuk7Zp7g=</DigestValue>
      </Reference>
      <Reference URI="/xl/printerSettings/printerSettings3.bin?ContentType=application/vnd.openxmlformats-officedocument.spreadsheetml.printerSettings">
        <DigestMethod Algorithm="http://www.w3.org/2000/09/xmldsig#sha1"/>
        <DigestValue>04WOmhh5ZzSEi6RCb1uTGtnE+xU=</DigestValue>
      </Reference>
      <Reference URI="/xl/printerSettings/printerSettings4.bin?ContentType=application/vnd.openxmlformats-officedocument.spreadsheetml.printerSettings">
        <DigestMethod Algorithm="http://www.w3.org/2000/09/xmldsig#sha1"/>
        <DigestValue>B0wt5rVOYAAY2qHvti6Yuk7Zp7g=</DigestValue>
      </Reference>
      <Reference URI="/xl/printerSettings/printerSettings5.bin?ContentType=application/vnd.openxmlformats-officedocument.spreadsheetml.printerSettings">
        <DigestMethod Algorithm="http://www.w3.org/2000/09/xmldsig#sha1"/>
        <DigestValue>rdNm8lRBUQcDnD4mHX2xkUpquJA=</DigestValue>
      </Reference>
      <Reference URI="/xl/printerSettings/printerSettings6.bin?ContentType=application/vnd.openxmlformats-officedocument.spreadsheetml.printerSettings">
        <DigestMethod Algorithm="http://www.w3.org/2000/09/xmldsig#sha1"/>
        <DigestValue>04WOmhh5ZzSEi6RCb1uTGtnE+xU=</DigestValue>
      </Reference>
      <Reference URI="/xl/sharedStrings.xml?ContentType=application/vnd.openxmlformats-officedocument.spreadsheetml.sharedStrings+xml">
        <DigestMethod Algorithm="http://www.w3.org/2000/09/xmldsig#sha1"/>
        <DigestValue>ixgzHmkNifPFnlXsY6MhDvRfY6g=</DigestValue>
      </Reference>
      <Reference URI="/xl/styles.xml?ContentType=application/vnd.openxmlformats-officedocument.spreadsheetml.styles+xml">
        <DigestMethod Algorithm="http://www.w3.org/2000/09/xmldsig#sha1"/>
        <DigestValue>yyR2Kormte+ch2WyQgfG+t6xgd8=</DigestValue>
      </Reference>
      <Reference URI="/xl/theme/theme1.xml?ContentType=application/vnd.openxmlformats-officedocument.theme+xml">
        <DigestMethod Algorithm="http://www.w3.org/2000/09/xmldsig#sha1"/>
        <DigestValue>0jRe00fxHdAYWywDVREbdKjCUKo=</DigestValue>
      </Reference>
      <Reference URI="/xl/workbook.xml?ContentType=application/vnd.openxmlformats-officedocument.spreadsheetml.sheet.main+xml">
        <DigestMethod Algorithm="http://www.w3.org/2000/09/xmldsig#sha1"/>
        <DigestValue>xDZX71BybWn/57E8Fyzw2dkW3mI=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p3Vo1ELbv4NvleayWI6std39/r8=</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gLMRZB7s88mg+sKljXP+o9GVNVU=</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pRTIgt3ZCwCHdZOTjQ1jGIvjSb8=</DigestValue>
      </Reference>
      <Reference URI="/xl/worksheets/sheet1.xml?ContentType=application/vnd.openxmlformats-officedocument.spreadsheetml.worksheet+xml">
        <DigestMethod Algorithm="http://www.w3.org/2000/09/xmldsig#sha1"/>
        <DigestValue>VZCJZuI5dgX9idaNuD5Gma08UUU=</DigestValue>
      </Reference>
      <Reference URI="/xl/worksheets/sheet2.xml?ContentType=application/vnd.openxmlformats-officedocument.spreadsheetml.worksheet+xml">
        <DigestMethod Algorithm="http://www.w3.org/2000/09/xmldsig#sha1"/>
        <DigestValue>9Au4Ek6mhyhqq6cBrjRTMxS649g=</DigestValue>
      </Reference>
      <Reference URI="/xl/worksheets/sheet3.xml?ContentType=application/vnd.openxmlformats-officedocument.spreadsheetml.worksheet+xml">
        <DigestMethod Algorithm="http://www.w3.org/2000/09/xmldsig#sha1"/>
        <DigestValue>Y1vh+SYo2e7uUkD3Wxvoxf9ucxU=</DigestValue>
      </Reference>
      <Reference URI="/xl/worksheets/sheet4.xml?ContentType=application/vnd.openxmlformats-officedocument.spreadsheetml.worksheet+xml">
        <DigestMethod Algorithm="http://www.w3.org/2000/09/xmldsig#sha1"/>
        <DigestValue>0Do6OC3FYuOUaNmgfClwobR0H7s=</DigestValue>
      </Reference>
      <Reference URI="/xl/worksheets/sheet5.xml?ContentType=application/vnd.openxmlformats-officedocument.spreadsheetml.worksheet+xml">
        <DigestMethod Algorithm="http://www.w3.org/2000/09/xmldsig#sha1"/>
        <DigestValue>b6Cfkl7Ef/xuvMhbO+GbSC7zUX0=</DigestValue>
      </Reference>
      <Reference URI="/xl/worksheets/sheet6.xml?ContentType=application/vnd.openxmlformats-officedocument.spreadsheetml.worksheet+xml">
        <DigestMethod Algorithm="http://www.w3.org/2000/09/xmldsig#sha1"/>
        <DigestValue>/meunYeolDohisS6rhKdaQOHmbA=</DigestValue>
      </Reference>
      <Reference URI="/xl/worksheets/sheet7.xml?ContentType=application/vnd.openxmlformats-officedocument.spreadsheetml.worksheet+xml">
        <DigestMethod Algorithm="http://www.w3.org/2000/09/xmldsig#sha1"/>
        <DigestValue>mbPw6DKmEXpiRXr6id6MnaaqTEQ=</DigestValue>
      </Reference>
      <Reference URI="/xl/worksheets/sheet8.xml?ContentType=application/vnd.openxmlformats-officedocument.spreadsheetml.worksheet+xml">
        <DigestMethod Algorithm="http://www.w3.org/2000/09/xmldsig#sha1"/>
        <DigestValue>hxw/0EnsrQ/SeiHDRtCDXCWrwzI=</DigestValue>
      </Reference>
      <Reference URI="/xl/worksheets/sheet9.xml?ContentType=application/vnd.openxmlformats-officedocument.spreadsheetml.worksheet+xml">
        <DigestMethod Algorithm="http://www.w3.org/2000/09/xmldsig#sha1"/>
        <DigestValue>M8+L9depPSar4CQ92jpD+a4ie1g=</DigestValue>
      </Reference>
    </Manifest>
    <SignatureProperties>
      <SignatureProperty Id="idSignatureTime" Target="#idPackageSignature">
        <mdssi:SignatureTime xmlns:mdssi="http://schemas.openxmlformats.org/package/2006/digital-signature">
          <mdssi:Format>YYYY-MM-DDThh:mm:ssTZD</mdssi:Format>
          <mdssi:Value>2022-06-01T09:07:42Z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6.2</WindowsVersion>
          <OfficeVersion>15.0</OfficeVersion>
          <ApplicationVersion>15.0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2022-06-01T09:07:42Z</xd:SigningTime>
          <xd:SigningCertificate>
            <xd:Cert>
              <xd:CertDigest>
                <DigestMethod Algorithm="http://www.w3.org/2000/09/xmldsig#sha1"/>
                <DigestValue>aMpsBmYZJmJ2ySfQaSayyVbkqTE=</DigestValue>
              </xd:CertDigest>
              <xd:IssuerSerial>
                <X509IssuerName>CN=BkavCA, O=Bkav Corporation, L=Hanoi, C=VN</X509IssuerName>
                <X509SerialNumber>111672252283536239486293679656954169098</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Created and approved this document</xd:Description>
            </xd:CommitmentTypeId>
            <xd:AllSignedDataObjects/>
          </xd:CommitmentTypeIndication>
        </xd:SignedDataObjectProperties>
      </xd:SignedProperties>
      <xd:UnsignedProperties>
        <xd:UnsignedSignatureProperties>
          <xd:CertificateValues>
            <xd:EncapsulatedX509Certificate>MIIENzCCAx+gAwIBAgIKYR+k1AAAAAAAETANBgkqhkiG9w0BAQUFADB+MQswCQYDVQQGEwJWTjEzMDEGA1UEChMqTWluaXN0cnkgb2YgSW5mb3JtYXRpb24gYW5kIENvbW11bmljYXRpb25zMRswGQYDVQQLExJOYXRpb25hbCBDQSBDZW50ZXIxHTAbBgNVBAMTFE1JQyBOYXRpb25hbCBSb290IENBMB4XDTE5MDUxMDA3NTMwN1oXDTI0MDUxMDA4MDMwN1owSTELMAkGA1UEBhMCVk4xDjAMBgNVBAcTBUhhbm9pMRkwFwYDVQQKExBCa2F2IENvcnBvcmF0aW9uMQ8wDQYDVQQDEwZCa2F2Q0EwggEiMA0GCSqGSIb3DQEBAQUAA4IBDwAwggEKAoIBAQDDjYy2Bzo5r33vlwYTp7qxWx4dpfpizaf6eQ6xzEDPeRQNjmmW6/RFg3d1tv8kcSWWx6KhumILzzZdvfERXMkQpTGueqq35zG7d9GUlkmIVDycQ4Vwvoxq9MTWNnrQsYn/ARqix1uE0ZOsYnyc3ccSi0rKZkgOryBGXUdkmuzHO1XMk8IGN2ALhg0Ir0lY+DdCm4teeasb0sYdcbUDwHJPtg1kEJe1T2mXSwYCNHBv7Lg7inC+ARfxoC0AlaHaZUPzHHBmWtyJR2WHwuYpDME4Rm8NJu0ofG7B+NnZgq1s2aGKXm4cx4E95xPJnvK3e6wnjxaA5/3XCZa/GWQlBRI1AgMBAAGjgeswgegwEgYDVR0TAQH/BAgwBgEB/wIBADALBgNVHQ8EBAMCAYYwHQYDVR0OBBYEFB6wD0iX39DDZ6dGhDtYO4gNU5SGMB8GA1UdIwQYMBaAFM1iceRhvf497LJAYNOBdd06rGvGMDwGA1UdHwQ1MDMwMaAvoC2GK2h0dHA6Ly9wdWJsaWMucm9vdGNhLmdvdi52bi9jcmwvbWljbnJjYS5jcmwwRwYIKwYBBQUHAQEEOzA5MDcGCCsGAQUFBzAChitodHRwOi8vcHVibGljLnJvb3RjYS5nb3Yudm4vY3J0L21pY25yY2EuY3J0MA0GCSqGSIb3DQEBBQUAA4IBAQBEgouGXF9zmXrJGoCxP3XCaquuKaFWnuK1K6avoPkzQyroq9j7UQr2VxNTpAJmdjR5vQaHPEVjLEgYaHz9rHGk/wu8U8q63yrPXm61z+W/XBnb9oDVWx00v81e8RbD7CvbIJx7xZkTcmZqAmxsGuN8qF1lsTTxsb4l/orXvFqa6gSGdq83cT3d7D9u/AF9jqzyMXZpUZ6wcQZ+lEEODeWIrpeGkHfAZud4a5NHcaI7al9AFwePXSVeKfqN7glA0YWBJasg8HYq7DqM+4O5aNXS0QpPNHF4ABxfy6LVI4SDnLvw88+3fmqewL7IZl76mZnXoZBYbI+w/ieFbK7zdKVn</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TBia</vt:lpstr>
      <vt:lpstr>BCTCR_06608</vt:lpstr>
      <vt:lpstr>CCTTCR_06609</vt:lpstr>
      <vt:lpstr>BCKQHDR_06610</vt:lpstr>
      <vt:lpstr>BCLCTTRTT_06611</vt:lpstr>
      <vt:lpstr>PLCTTHDMGUTCKHTT_06612</vt:lpstr>
      <vt:lpstr>BCLCTTRGT_06613</vt:lpstr>
      <vt:lpstr>PLCTTHDMGUTCKHGT_06614</vt:lpstr>
      <vt:lpstr>BCTHBDVCSH_06615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2017-03-22T10:24:28Z</dcterms:created>
  <dcterms:modified xsi:type="dcterms:W3CDTF">2022-04-14T02:10:36Z</dcterms:modified>
</cp:coreProperties>
</file>